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9"/>
  </bookViews>
  <sheets>
    <sheet name="MN-2200 poolit" sheetId="1" r:id="rId1"/>
    <sheet name="MN-2200 JATKO" sheetId="2" r:id="rId2"/>
    <sheet name="M-2200 poolit" sheetId="3" r:id="rId3"/>
    <sheet name="M-2200-JATKO" sheetId="4" r:id="rId4"/>
    <sheet name="MJO poolit" sheetId="5" r:id="rId5"/>
    <sheet name="MJO poolit pöytäkirjat" sheetId="6" r:id="rId6"/>
    <sheet name="MJO-JATKO" sheetId="7" r:id="rId7"/>
    <sheet name="MJO-JATKO pöytäkirjat" sheetId="8" r:id="rId8"/>
    <sheet name="NJO poolit" sheetId="9" r:id="rId9"/>
    <sheet name="NJO poolit pöytäkirjat" sheetId="10" r:id="rId10"/>
  </sheets>
  <definedNames/>
  <calcPr fullCalcOnLoad="1"/>
</workbook>
</file>

<file path=xl/sharedStrings.xml><?xml version="1.0" encoding="utf-8"?>
<sst xmlns="http://schemas.openxmlformats.org/spreadsheetml/2006/main" count="2406" uniqueCount="484">
  <si>
    <t>Joukkue- ja M-2200 (A) luokkien SM</t>
  </si>
  <si>
    <t>M-2200</t>
  </si>
  <si>
    <t>Sunnuntai 24.11.2019 klo 10.00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</si>
  <si>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</si>
  <si>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</si>
  <si>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</si>
  <si>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</si>
  <si>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</si>
  <si>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</si>
  <si>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</si>
  <si>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</si>
  <si>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2247</t>
  </si>
  <si>
    <t>Khosravi Sam</t>
  </si>
  <si>
    <t>KoKa</t>
  </si>
  <si>
    <t>2</t>
  </si>
  <si>
    <t>1954</t>
  </si>
  <si>
    <t>Kangas Juha</t>
  </si>
  <si>
    <t>TuPy</t>
  </si>
  <si>
    <t>3</t>
  </si>
  <si>
    <t>1898</t>
  </si>
  <si>
    <t>Nesterov Maxim</t>
  </si>
  <si>
    <t>KuPTS</t>
  </si>
  <si>
    <t>4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</si>
  <si>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</si>
  <si>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</si>
  <si>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</si>
  <si>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</si>
  <si>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</si>
  <si>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</si>
  <si>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</si>
  <si>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</si>
  <si>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2-3</t>
  </si>
  <si>
    <t>1-2</t>
  </si>
  <si>
    <t>Pooli B</t>
  </si>
  <si>
    <t>2220</t>
  </si>
  <si>
    <t>Tuuttila Juhana</t>
  </si>
  <si>
    <t>OPT-86</t>
  </si>
  <si>
    <t>2053</t>
  </si>
  <si>
    <t>Rauvola Mika</t>
  </si>
  <si>
    <t>PT-Helsinki</t>
  </si>
  <si>
    <t>1924</t>
  </si>
  <si>
    <t>Vesalainen Matias</t>
  </si>
  <si>
    <t>Pooli C</t>
  </si>
  <si>
    <t>2175</t>
  </si>
  <si>
    <t>Chau Dinh Huy</t>
  </si>
  <si>
    <t>PT Espoo</t>
  </si>
  <si>
    <t>2011</t>
  </si>
  <si>
    <t>Pitkänen Toni</t>
  </si>
  <si>
    <t>1773</t>
  </si>
  <si>
    <t>Titievskaja Larisa</t>
  </si>
  <si>
    <t>MPTS-13</t>
  </si>
  <si>
    <t>Pooli D</t>
  </si>
  <si>
    <t>2174</t>
  </si>
  <si>
    <t>Myllärinen Markus</t>
  </si>
  <si>
    <t>Por-83</t>
  </si>
  <si>
    <t>2034</t>
  </si>
  <si>
    <t>Punnonen Petter</t>
  </si>
  <si>
    <t>1930</t>
  </si>
  <si>
    <t>Kivelä Leo</t>
  </si>
  <si>
    <t>LPTS</t>
  </si>
  <si>
    <t>Pooli E</t>
  </si>
  <si>
    <t>2168</t>
  </si>
  <si>
    <t>Ikonen Lari</t>
  </si>
  <si>
    <t>Wega</t>
  </si>
  <si>
    <t>2004</t>
  </si>
  <si>
    <t>Kärner Meelis</t>
  </si>
  <si>
    <t>1809</t>
  </si>
  <si>
    <t>Vesalainen Rasmus</t>
  </si>
  <si>
    <t>Pooli F</t>
  </si>
  <si>
    <t>2144</t>
  </si>
  <si>
    <t>Lahtinen Jorma</t>
  </si>
  <si>
    <t>PT 75</t>
  </si>
  <si>
    <t>2056</t>
  </si>
  <si>
    <t>Mäkelä Jussi</t>
  </si>
  <si>
    <t>TIP-70</t>
  </si>
  <si>
    <t>1826</t>
  </si>
  <si>
    <t>Vanhala Okko</t>
  </si>
  <si>
    <t>Pooli G</t>
  </si>
  <si>
    <t>2137</t>
  </si>
  <si>
    <t>Räsänen Aleksi</t>
  </si>
  <si>
    <t>1979</t>
  </si>
  <si>
    <t>Oksanen Jannika</t>
  </si>
  <si>
    <t>1946</t>
  </si>
  <si>
    <t>Kanasuo Esa</t>
  </si>
  <si>
    <t>1716</t>
  </si>
  <si>
    <t>Lappi Vesa</t>
  </si>
  <si>
    <t>2-4</t>
  </si>
  <si>
    <t>1-4</t>
  </si>
  <si>
    <t>3-4</t>
  </si>
  <si>
    <t>Pooli H</t>
  </si>
  <si>
    <t>2097</t>
  </si>
  <si>
    <t>Hattunen Sami</t>
  </si>
  <si>
    <t>2058</t>
  </si>
  <si>
    <t>Hyttinen Aleksi</t>
  </si>
  <si>
    <t>1849</t>
  </si>
  <si>
    <t>Titievskaja Aleksandra</t>
  </si>
  <si>
    <t>1606</t>
  </si>
  <si>
    <t>Relander Janne</t>
  </si>
  <si>
    <t>Pooli I</t>
  </si>
  <si>
    <t>2095</t>
  </si>
  <si>
    <t>Ågren Pekka</t>
  </si>
  <si>
    <t>1945</t>
  </si>
  <si>
    <t>Tamminen Tero</t>
  </si>
  <si>
    <t>1760</t>
  </si>
  <si>
    <t>Heljala Anni</t>
  </si>
  <si>
    <t>Pooli J</t>
  </si>
  <si>
    <t>2083</t>
  </si>
  <si>
    <t>Ruohonen Sami</t>
  </si>
  <si>
    <t>2013</t>
  </si>
  <si>
    <t>Jokinen Janne</t>
  </si>
  <si>
    <t>1863</t>
  </si>
  <si>
    <t>Pullinen Leonid</t>
  </si>
  <si>
    <t>Pooli K</t>
  </si>
  <si>
    <t>2073</t>
  </si>
  <si>
    <t>Pulkkinen Jyri</t>
  </si>
  <si>
    <t>2020</t>
  </si>
  <si>
    <t>Hakaste Lauri</t>
  </si>
  <si>
    <t>MBF</t>
  </si>
  <si>
    <t>1893</t>
  </si>
  <si>
    <t>Jokinen Paul</t>
  </si>
  <si>
    <t>1696</t>
  </si>
  <si>
    <t>Fouxman Denis</t>
  </si>
  <si>
    <t>Pooli L</t>
  </si>
  <si>
    <t>2063</t>
  </si>
  <si>
    <t>Lehtonen Tomi</t>
  </si>
  <si>
    <t>1982</t>
  </si>
  <si>
    <t>Eriksson Sofie</t>
  </si>
  <si>
    <t>1923</t>
  </si>
  <si>
    <t>Sihvo Hannu</t>
  </si>
  <si>
    <t>M-2200 JATKOKAAVIO</t>
  </si>
  <si>
    <t>Nimi</t>
  </si>
  <si>
    <t>A1</t>
  </si>
  <si>
    <t>K2</t>
  </si>
  <si>
    <t>F2</t>
  </si>
  <si>
    <t>5</t>
  </si>
  <si>
    <t>I1</t>
  </si>
  <si>
    <t>6</t>
  </si>
  <si>
    <t>L2</t>
  </si>
  <si>
    <t>7</t>
  </si>
  <si>
    <t>8</t>
  </si>
  <si>
    <t>E1</t>
  </si>
  <si>
    <t>9</t>
  </si>
  <si>
    <t>H1</t>
  </si>
  <si>
    <t>10</t>
  </si>
  <si>
    <t>11</t>
  </si>
  <si>
    <t>G2</t>
  </si>
  <si>
    <t>12</t>
  </si>
  <si>
    <t>J1</t>
  </si>
  <si>
    <t>13</t>
  </si>
  <si>
    <t>B2</t>
  </si>
  <si>
    <t>14</t>
  </si>
  <si>
    <t>D2</t>
  </si>
  <si>
    <t>15</t>
  </si>
  <si>
    <t>16</t>
  </si>
  <si>
    <t>C1</t>
  </si>
  <si>
    <t>17</t>
  </si>
  <si>
    <t>D1</t>
  </si>
  <si>
    <t>18</t>
  </si>
  <si>
    <t>19</t>
  </si>
  <si>
    <t>H2</t>
  </si>
  <si>
    <t>20</t>
  </si>
  <si>
    <t>A2</t>
  </si>
  <si>
    <t>21</t>
  </si>
  <si>
    <t>K1</t>
  </si>
  <si>
    <t>22</t>
  </si>
  <si>
    <t>E2</t>
  </si>
  <si>
    <t>23</t>
  </si>
  <si>
    <t>24</t>
  </si>
  <si>
    <t>G1</t>
  </si>
  <si>
    <t>25</t>
  </si>
  <si>
    <t>F1</t>
  </si>
  <si>
    <t>26</t>
  </si>
  <si>
    <t>27</t>
  </si>
  <si>
    <t>I2</t>
  </si>
  <si>
    <t>28</t>
  </si>
  <si>
    <t>L1</t>
  </si>
  <si>
    <t>29</t>
  </si>
  <si>
    <t>J2</t>
  </si>
  <si>
    <t>30</t>
  </si>
  <si>
    <t>C2</t>
  </si>
  <si>
    <t>31</t>
  </si>
  <si>
    <t>32</t>
  </si>
  <si>
    <t>B1</t>
  </si>
  <si>
    <t>MJO</t>
  </si>
  <si>
    <t>KoKa 2</t>
  </si>
  <si>
    <t>MJO JATKOKAAVIO</t>
  </si>
  <si>
    <t>6983</t>
  </si>
  <si>
    <t>6706</t>
  </si>
  <si>
    <t>PT Espoo 2</t>
  </si>
  <si>
    <t>6914</t>
  </si>
  <si>
    <t>PT Espoo 1</t>
  </si>
  <si>
    <t>6954</t>
  </si>
  <si>
    <t>KoKa 1</t>
  </si>
  <si>
    <t>MN-2200</t>
  </si>
  <si>
    <t>4357</t>
  </si>
  <si>
    <t>Tuuttila Juhana/Räsänen Aleksi</t>
  </si>
  <si>
    <t>OPT-86/PT Espoo</t>
  </si>
  <si>
    <t>4147</t>
  </si>
  <si>
    <t>Oksanen Jannika/Ikonen Lari</t>
  </si>
  <si>
    <t>LPTS/Wega</t>
  </si>
  <si>
    <t>3852</t>
  </si>
  <si>
    <t>Kivelä Leo/Muinonen Julius</t>
  </si>
  <si>
    <t>LPTS/LPTS</t>
  </si>
  <si>
    <t>3733</t>
  </si>
  <si>
    <t>Vesalainen Matias/Vesalainen Rasmus</t>
  </si>
  <si>
    <t>KoKa/KoKa</t>
  </si>
  <si>
    <t>4241</t>
  </si>
  <si>
    <t>Lahtinen Jorma/Hattunen Sami</t>
  </si>
  <si>
    <t>PT 75/LPTS</t>
  </si>
  <si>
    <t>4131</t>
  </si>
  <si>
    <t>Pulkkinen Jyri/Hyttinen Aleksi</t>
  </si>
  <si>
    <t>KuPTS/KuPTS</t>
  </si>
  <si>
    <t>3869</t>
  </si>
  <si>
    <t>Titievskaja Aleksandra/Hakaste Lauri</t>
  </si>
  <si>
    <t>PT Espoo/MBF</t>
  </si>
  <si>
    <t>3625</t>
  </si>
  <si>
    <t>LPTS/PT-Helsinki</t>
  </si>
  <si>
    <t>4170</t>
  </si>
  <si>
    <t>Khosravi Sam/Sihvo Hannu</t>
  </si>
  <si>
    <t>KoKa/Wega</t>
  </si>
  <si>
    <t>3949</t>
  </si>
  <si>
    <t>Kärner Meelis/Tamminen Tero</t>
  </si>
  <si>
    <t>PT Espoo/PT Espoo</t>
  </si>
  <si>
    <t>3932</t>
  </si>
  <si>
    <t>Punnonen Petter/Nesterov Maxim</t>
  </si>
  <si>
    <t>3798</t>
  </si>
  <si>
    <t>Lehtonen Tomi/Kauppinen Arto</t>
  </si>
  <si>
    <t>OPT-86/Harspo</t>
  </si>
  <si>
    <t>4151</t>
  </si>
  <si>
    <t>Ågren Pekka/Äänismaa Juha</t>
  </si>
  <si>
    <t>OPT-86/HIK</t>
  </si>
  <si>
    <t>4064</t>
  </si>
  <si>
    <t>Pitkänen Toni/Rauvola Mika</t>
  </si>
  <si>
    <t>PT-Helsinki/PT-Helsinki</t>
  </si>
  <si>
    <t>3906</t>
  </si>
  <si>
    <t>Jokinen Paul/Jokinen Janne</t>
  </si>
  <si>
    <t>Por-83/Por-83</t>
  </si>
  <si>
    <t>3552</t>
  </si>
  <si>
    <t>Kanasuo Esa/Relander Janne</t>
  </si>
  <si>
    <t>3412</t>
  </si>
  <si>
    <t>Fouxman Denis/Lappi Vesa</t>
  </si>
  <si>
    <t>1-5</t>
  </si>
  <si>
    <t>2-5</t>
  </si>
  <si>
    <t>4-5</t>
  </si>
  <si>
    <t>3-5</t>
  </si>
  <si>
    <t>NJO</t>
  </si>
  <si>
    <t>Sunnuntai 24.11.2019 klo 12.30</t>
  </si>
  <si>
    <t>4258</t>
  </si>
  <si>
    <t>3622</t>
  </si>
  <si>
    <t>MBF 1</t>
  </si>
  <si>
    <t>2982</t>
  </si>
  <si>
    <t>2320</t>
  </si>
  <si>
    <t>MBF 2</t>
  </si>
  <si>
    <t>KILPAILU</t>
  </si>
  <si>
    <t>Suomen Pöytätennisliitto ry - SPTL</t>
  </si>
  <si>
    <t>JÄRJESTÄJÄ</t>
  </si>
  <si>
    <t>LUOKKA</t>
  </si>
  <si>
    <t>3 pelaajaa, paras viidestä</t>
  </si>
  <si>
    <t>Päivämäärä</t>
  </si>
  <si>
    <t>Klo</t>
  </si>
  <si>
    <t>Koti</t>
  </si>
  <si>
    <t>Vieras</t>
  </si>
  <si>
    <t>A</t>
  </si>
  <si>
    <t>X</t>
  </si>
  <si>
    <t>B</t>
  </si>
  <si>
    <t>Y</t>
  </si>
  <si>
    <t>C</t>
  </si>
  <si>
    <t>Z</t>
  </si>
  <si>
    <t>Ottelut</t>
  </si>
  <si>
    <t>K</t>
  </si>
  <si>
    <t>V</t>
  </si>
  <si>
    <t>A-X</t>
  </si>
  <si>
    <t>B-Y</t>
  </si>
  <si>
    <t>C-Z</t>
  </si>
  <si>
    <t>A-Y</t>
  </si>
  <si>
    <t>B-X</t>
  </si>
  <si>
    <t>Tulos</t>
  </si>
  <si>
    <t>Allekirjoitukset</t>
  </si>
  <si>
    <t>Kotijoukkue</t>
  </si>
  <si>
    <t>Vierasjoukkue</t>
  </si>
  <si>
    <t>Voittaja</t>
  </si>
  <si>
    <t>Kosken Kaiku</t>
  </si>
  <si>
    <t>3-0</t>
  </si>
  <si>
    <t xml:space="preserve">Joukkue- ja M-2200 (A) luokkien SM </t>
  </si>
  <si>
    <t>15.30</t>
  </si>
  <si>
    <t>14.00</t>
  </si>
  <si>
    <t>12.30.</t>
  </si>
  <si>
    <t>3-1</t>
  </si>
  <si>
    <t>Pullinen Leonid/Titievskaja Larisa</t>
  </si>
  <si>
    <t>Naumi Alex</t>
  </si>
  <si>
    <t>Flemming Veikka</t>
  </si>
  <si>
    <t>Tennilä Otto</t>
  </si>
  <si>
    <t>Koskinen Ari-Matti</t>
  </si>
  <si>
    <t>Ojala Matias</t>
  </si>
  <si>
    <t>Jormanainen Jani</t>
  </si>
  <si>
    <t>Pihkala Arttu</t>
  </si>
  <si>
    <t>Räsänen Mika</t>
  </si>
  <si>
    <t>24.11.2019</t>
  </si>
  <si>
    <t>PTEspoo 1</t>
  </si>
  <si>
    <t>Soine Toni</t>
  </si>
  <si>
    <t>Autio Riku</t>
  </si>
  <si>
    <t>Valasti Pasi</t>
  </si>
  <si>
    <t>3-2</t>
  </si>
  <si>
    <t>Joukkue SM</t>
  </si>
  <si>
    <t>Joukkueottelun pöytäkirja</t>
  </si>
  <si>
    <t>2 pelaajaa</t>
  </si>
  <si>
    <t>PÄIVÄ</t>
  </si>
  <si>
    <t>Burkova Anastasiia</t>
  </si>
  <si>
    <t>Pakula Heidi</t>
  </si>
  <si>
    <t>Nelinpeli</t>
  </si>
  <si>
    <t>NP</t>
  </si>
  <si>
    <t>Heljala</t>
  </si>
  <si>
    <t>Burkova</t>
  </si>
  <si>
    <t>Pakula</t>
  </si>
  <si>
    <t>Eriksson</t>
  </si>
  <si>
    <t>Nelinp</t>
  </si>
  <si>
    <t>Rissanen Elli</t>
  </si>
  <si>
    <t>Kadar Ildiko</t>
  </si>
  <si>
    <t>Eriksson Pihla</t>
  </si>
  <si>
    <t>Kellow Ella</t>
  </si>
  <si>
    <t>Rissanen</t>
  </si>
  <si>
    <t>Kadar</t>
  </si>
  <si>
    <t>Kellow</t>
  </si>
  <si>
    <t>5-1</t>
  </si>
  <si>
    <t>58-46</t>
  </si>
  <si>
    <t>4-4</t>
  </si>
  <si>
    <t>74-69</t>
  </si>
  <si>
    <t>0</t>
  </si>
  <si>
    <t>2-6</t>
  </si>
  <si>
    <t>64-81</t>
  </si>
  <si>
    <t>11-8</t>
  </si>
  <si>
    <t>11-5</t>
  </si>
  <si>
    <t>11-7</t>
  </si>
  <si>
    <t>7-11</t>
  </si>
  <si>
    <t>8-11</t>
  </si>
  <si>
    <t>11-6</t>
  </si>
  <si>
    <t>3-11</t>
  </si>
  <si>
    <t>11-3</t>
  </si>
  <si>
    <t>2-1</t>
  </si>
  <si>
    <t>6-1</t>
  </si>
  <si>
    <t>74-50</t>
  </si>
  <si>
    <t>3-3</t>
  </si>
  <si>
    <t>49-55</t>
  </si>
  <si>
    <t>1-6</t>
  </si>
  <si>
    <t>57-75</t>
  </si>
  <si>
    <t>12-10</t>
  </si>
  <si>
    <t>11-9</t>
  </si>
  <si>
    <t>11-4</t>
  </si>
  <si>
    <t>11-2</t>
  </si>
  <si>
    <t>6-0</t>
  </si>
  <si>
    <t>66-33</t>
  </si>
  <si>
    <t>57-67</t>
  </si>
  <si>
    <t>52-75</t>
  </si>
  <si>
    <t>9-11</t>
  </si>
  <si>
    <t>6-2</t>
  </si>
  <si>
    <t>87-69</t>
  </si>
  <si>
    <t>5-5</t>
  </si>
  <si>
    <t>101-101</t>
  </si>
  <si>
    <t>71-89</t>
  </si>
  <si>
    <t>10-12</t>
  </si>
  <si>
    <t>14-12</t>
  </si>
  <si>
    <t>13-11</t>
  </si>
  <si>
    <t>81-53</t>
  </si>
  <si>
    <t>76-75</t>
  </si>
  <si>
    <t>51-80</t>
  </si>
  <si>
    <t>12-14</t>
  </si>
  <si>
    <t>4-3</t>
  </si>
  <si>
    <t>72-55</t>
  </si>
  <si>
    <t>84-65</t>
  </si>
  <si>
    <t>37-73</t>
  </si>
  <si>
    <t>6-11</t>
  </si>
  <si>
    <t>13-15</t>
  </si>
  <si>
    <t>9-0</t>
  </si>
  <si>
    <t>101-68</t>
  </si>
  <si>
    <t>3-6</t>
  </si>
  <si>
    <t>83-97</t>
  </si>
  <si>
    <t>6-3</t>
  </si>
  <si>
    <t>88-76</t>
  </si>
  <si>
    <t>0-9</t>
  </si>
  <si>
    <t>76-107</t>
  </si>
  <si>
    <t>15-13</t>
  </si>
  <si>
    <t>0-3</t>
  </si>
  <si>
    <t>9-2</t>
  </si>
  <si>
    <t>119-87</t>
  </si>
  <si>
    <t>7-3</t>
  </si>
  <si>
    <t>104-78</t>
  </si>
  <si>
    <t>73-93</t>
  </si>
  <si>
    <t>1-9</t>
  </si>
  <si>
    <t>72-110</t>
  </si>
  <si>
    <t>70-55</t>
  </si>
  <si>
    <t>72-53</t>
  </si>
  <si>
    <t>0-6</t>
  </si>
  <si>
    <t>32-66</t>
  </si>
  <si>
    <t>5-11</t>
  </si>
  <si>
    <t>70-36</t>
  </si>
  <si>
    <t>54-57</t>
  </si>
  <si>
    <t>37-68</t>
  </si>
  <si>
    <t>6-4</t>
  </si>
  <si>
    <t>93-79</t>
  </si>
  <si>
    <t>100-51</t>
  </si>
  <si>
    <t>46-107</t>
  </si>
  <si>
    <t>64-66</t>
  </si>
  <si>
    <t>4-11</t>
  </si>
  <si>
    <t>0-11</t>
  </si>
  <si>
    <t>78-67</t>
  </si>
  <si>
    <t>76-69</t>
  </si>
  <si>
    <t>8,9,9</t>
  </si>
  <si>
    <t>-3,10,2,7</t>
  </si>
  <si>
    <t>4,10,8</t>
  </si>
  <si>
    <t>9,9,10</t>
  </si>
  <si>
    <t>-12,9,3,rtd</t>
  </si>
  <si>
    <t>-10,6,11,7</t>
  </si>
  <si>
    <t>4,-9,3,2</t>
  </si>
  <si>
    <t>8,6,-12,-9,11</t>
  </si>
  <si>
    <t>9,6,-7,5</t>
  </si>
  <si>
    <t>5,6,8</t>
  </si>
  <si>
    <t>8,4,9</t>
  </si>
  <si>
    <t>12,9,11</t>
  </si>
  <si>
    <t>6,9,5</t>
  </si>
  <si>
    <t>5,6,9</t>
  </si>
  <si>
    <t>-9,1,5,10</t>
  </si>
  <si>
    <t>-5,8,7,-8,9</t>
  </si>
  <si>
    <t>-6,5,6,8</t>
  </si>
  <si>
    <t>-9,7,-2,6,8</t>
  </si>
  <si>
    <t>-14,7,6,-7,11</t>
  </si>
  <si>
    <t>-9,7,8,-6,7</t>
  </si>
  <si>
    <t>5,4,7</t>
  </si>
  <si>
    <t>6,-4,4,10</t>
  </si>
  <si>
    <t>8,8,2</t>
  </si>
  <si>
    <t>Lauantai 23.11.2019 klo 10.00</t>
  </si>
  <si>
    <t>6373</t>
  </si>
  <si>
    <t>5949</t>
  </si>
  <si>
    <t>5679</t>
  </si>
  <si>
    <t>6165</t>
  </si>
  <si>
    <t>6080</t>
  </si>
  <si>
    <t>5775</t>
  </si>
  <si>
    <t>PT Espoo 3</t>
  </si>
  <si>
    <t>10.00</t>
  </si>
  <si>
    <t>Muinonen Julius</t>
  </si>
  <si>
    <t>Nestorov Maxim</t>
  </si>
  <si>
    <t>MN-2200 JATKOKAAVIO</t>
  </si>
  <si>
    <t>23.11.2019</t>
  </si>
  <si>
    <t>6,10,13</t>
  </si>
  <si>
    <t>10,8,13</t>
  </si>
  <si>
    <t>6,4,6</t>
  </si>
  <si>
    <t>-9,-12,5,8,10</t>
  </si>
  <si>
    <t>7,7,5</t>
  </si>
  <si>
    <t>8,3,-6,-8,6</t>
  </si>
  <si>
    <t>6,9,1</t>
  </si>
  <si>
    <t>9-3</t>
  </si>
  <si>
    <t>123-95</t>
  </si>
  <si>
    <t>7-7</t>
  </si>
  <si>
    <t>136-132</t>
  </si>
  <si>
    <t>5-7</t>
  </si>
  <si>
    <t>102-119</t>
  </si>
  <si>
    <t>4-8</t>
  </si>
  <si>
    <t>114-129</t>
  </si>
  <si>
    <t>11-13</t>
  </si>
  <si>
    <t>101-49</t>
  </si>
  <si>
    <t>6-5</t>
  </si>
  <si>
    <t>89-96</t>
  </si>
  <si>
    <t>4-6</t>
  </si>
  <si>
    <t>86-94</t>
  </si>
  <si>
    <t>64-101</t>
  </si>
  <si>
    <t>2-11</t>
  </si>
  <si>
    <t>11-1</t>
  </si>
  <si>
    <t>8-4</t>
  </si>
  <si>
    <t>130-113</t>
  </si>
  <si>
    <t>8-5</t>
  </si>
  <si>
    <t>138-127</t>
  </si>
  <si>
    <t>7-5</t>
  </si>
  <si>
    <t>125-110</t>
  </si>
  <si>
    <t>65-108</t>
  </si>
  <si>
    <t>17-15</t>
  </si>
  <si>
    <t>12-2</t>
  </si>
  <si>
    <t>152-111</t>
  </si>
  <si>
    <t>9-8</t>
  </si>
  <si>
    <t>166-158</t>
  </si>
  <si>
    <t>10-6</t>
  </si>
  <si>
    <t>161-134</t>
  </si>
  <si>
    <t>4-10</t>
  </si>
  <si>
    <t>120-146</t>
  </si>
  <si>
    <t>3-12</t>
  </si>
  <si>
    <t>110-160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</si>
</sst>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yy"/>
    <numFmt numFmtId="165" formatCode="hh:mm"/>
    <numFmt numFmtId="166" formatCode="0_)"/>
    <numFmt numFmtId="167" formatCode="h\.mm\.ss"/>
    <numFmt numFmtId="168" formatCode="h:mm;@"/>
  </numFmts>
  <fonts count="57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name val="SWISS"/>
      <family val="2"/>
    </font>
    <font>
      <sz val="10"/>
      <color indexed="8"/>
      <name val="SWISS"/>
      <family val="2"/>
    </font>
    <font>
      <b/>
      <sz val="8"/>
      <color indexed="8"/>
      <name val="Calibri"/>
      <family val="2"/>
    </font>
    <font>
      <b/>
      <sz val="10"/>
      <color indexed="8"/>
      <name val="SWISS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00102615356"/>
        <bgColor indexed="64"/>
      </patternFill>
    </fill>
  </fills>
  <borders count="1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0" fontId="45" fillId="0" borderId="3" applyNumberFormat="0" applyFill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166" fontId="3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2" applyNumberFormat="0" applyAlignment="0" applyProtection="0"/>
    <xf numFmtId="0" fontId="54" fillId="32" borderId="8" applyNumberFormat="0" applyAlignment="0" applyProtection="0"/>
    <xf numFmtId="0" fontId="55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1" fillId="0" borderId="11" xfId="0" applyNumberFormat="1" applyFont="1" applyFill="1" applyBorder="1" applyAlignment="1" applyProtection="1">
      <alignment horizontal="left"/>
      <protection/>
    </xf>
    <xf numFmtId="49" fontId="1" fillId="0" borderId="12" xfId="0" applyNumberFormat="1" applyFont="1" applyFill="1" applyBorder="1" applyAlignment="1" applyProtection="1">
      <alignment horizontal="left"/>
      <protection/>
    </xf>
    <xf numFmtId="49" fontId="1" fillId="0" borderId="13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15" xfId="0" applyNumberFormat="1" applyFont="1" applyFill="1" applyBorder="1" applyAlignment="1" applyProtection="1">
      <alignment horizontal="left"/>
      <protection/>
    </xf>
    <xf numFmtId="49" fontId="2" fillId="0" borderId="16" xfId="0" applyNumberFormat="1" applyFont="1" applyFill="1" applyBorder="1" applyAlignment="1" applyProtection="1">
      <alignment horizontal="left"/>
      <protection/>
    </xf>
    <xf numFmtId="49" fontId="2" fillId="0" borderId="17" xfId="0" applyNumberFormat="1" applyFont="1" applyFill="1" applyBorder="1" applyAlignment="1" applyProtection="1">
      <alignment horizontal="left"/>
      <protection/>
    </xf>
    <xf numFmtId="49" fontId="2" fillId="0" borderId="18" xfId="0" applyNumberFormat="1" applyFont="1" applyFill="1" applyBorder="1" applyAlignment="1" applyProtection="1">
      <alignment horizontal="left"/>
      <protection/>
    </xf>
    <xf numFmtId="49" fontId="2" fillId="0" borderId="19" xfId="0" applyNumberFormat="1" applyFont="1" applyFill="1" applyBorder="1" applyAlignment="1" applyProtection="1">
      <alignment horizontal="left"/>
      <protection/>
    </xf>
    <xf numFmtId="49" fontId="0" fillId="0" borderId="20" xfId="0" applyNumberFormat="1" applyFont="1" applyFill="1" applyBorder="1" applyAlignment="1" applyProtection="1">
      <alignment horizontal="left"/>
      <protection/>
    </xf>
    <xf numFmtId="49" fontId="0" fillId="0" borderId="21" xfId="0" applyNumberFormat="1" applyFont="1" applyFill="1" applyBorder="1" applyAlignment="1" applyProtection="1">
      <alignment horizontal="left"/>
      <protection/>
    </xf>
    <xf numFmtId="49" fontId="3" fillId="0" borderId="22" xfId="0" applyNumberFormat="1" applyFont="1" applyFill="1" applyBorder="1" applyAlignment="1" applyProtection="1">
      <alignment horizontal="left"/>
      <protection/>
    </xf>
    <xf numFmtId="49" fontId="3" fillId="0" borderId="14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3" fillId="0" borderId="23" xfId="0" applyNumberFormat="1" applyFont="1" applyFill="1" applyBorder="1" applyAlignment="1" applyProtection="1">
      <alignment horizontal="left"/>
      <protection/>
    </xf>
    <xf numFmtId="49" fontId="3" fillId="0" borderId="21" xfId="0" applyNumberFormat="1" applyFont="1" applyFill="1" applyBorder="1" applyAlignment="1" applyProtection="1">
      <alignment horizontal="left"/>
      <protection/>
    </xf>
    <xf numFmtId="49" fontId="3" fillId="0" borderId="20" xfId="0" applyNumberFormat="1" applyFont="1" applyFill="1" applyBorder="1" applyAlignment="1" applyProtection="1">
      <alignment horizontal="left"/>
      <protection/>
    </xf>
    <xf numFmtId="49" fontId="3" fillId="0" borderId="10" xfId="0" applyNumberFormat="1" applyFont="1" applyFill="1" applyBorder="1" applyAlignment="1" applyProtection="1">
      <alignment horizontal="left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49" fontId="0" fillId="0" borderId="22" xfId="0" applyNumberFormat="1" applyFont="1" applyFill="1" applyBorder="1" applyAlignment="1" applyProtection="1">
      <alignment horizontal="left"/>
      <protection/>
    </xf>
    <xf numFmtId="49" fontId="0" fillId="33" borderId="22" xfId="0" applyNumberFormat="1" applyFont="1" applyFill="1" applyBorder="1" applyAlignment="1" applyProtection="1">
      <alignment horizontal="left"/>
      <protection/>
    </xf>
    <xf numFmtId="49" fontId="0" fillId="0" borderId="24" xfId="0" applyNumberFormat="1" applyFont="1" applyFill="1" applyBorder="1" applyAlignment="1" applyProtection="1">
      <alignment horizontal="center"/>
      <protection/>
    </xf>
    <xf numFmtId="49" fontId="0" fillId="0" borderId="25" xfId="0" applyNumberFormat="1" applyFont="1" applyFill="1" applyBorder="1" applyAlignment="1" applyProtection="1">
      <alignment horizontal="center"/>
      <protection/>
    </xf>
    <xf numFmtId="49" fontId="0" fillId="0" borderId="26" xfId="0" applyNumberFormat="1" applyFont="1" applyFill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 applyProtection="1">
      <alignment horizontal="center"/>
      <protection/>
    </xf>
    <xf numFmtId="49" fontId="4" fillId="0" borderId="23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14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6" fillId="0" borderId="28" xfId="45" applyFont="1" applyBorder="1">
      <alignment/>
      <protection/>
    </xf>
    <xf numFmtId="0" fontId="2" fillId="0" borderId="29" xfId="45" applyBorder="1">
      <alignment/>
      <protection/>
    </xf>
    <xf numFmtId="0" fontId="6" fillId="0" borderId="14" xfId="45" applyFont="1" applyBorder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45">
      <alignment/>
      <protection/>
    </xf>
    <xf numFmtId="0" fontId="2" fillId="0" borderId="14" xfId="45" applyBorder="1">
      <alignment/>
      <protection/>
    </xf>
    <xf numFmtId="0" fontId="6" fillId="0" borderId="0" xfId="45" applyFont="1">
      <alignment/>
      <protection/>
    </xf>
    <xf numFmtId="0" fontId="9" fillId="0" borderId="14" xfId="45" applyFont="1" applyBorder="1">
      <alignment/>
      <protection/>
    </xf>
    <xf numFmtId="0" fontId="0" fillId="0" borderId="0" xfId="0" applyFont="1" applyAlignment="1">
      <alignment/>
    </xf>
    <xf numFmtId="0" fontId="4" fillId="0" borderId="30" xfId="45" applyFont="1" applyBorder="1" applyAlignment="1">
      <alignment horizontal="center"/>
      <protection/>
    </xf>
    <xf numFmtId="0" fontId="3" fillId="0" borderId="24" xfId="0" applyFont="1" applyBorder="1" applyAlignment="1">
      <alignment/>
    </xf>
    <xf numFmtId="0" fontId="10" fillId="0" borderId="0" xfId="45" applyFont="1">
      <alignment/>
      <protection/>
    </xf>
    <xf numFmtId="0" fontId="4" fillId="0" borderId="20" xfId="45" applyFont="1" applyBorder="1">
      <alignment/>
      <protection/>
    </xf>
    <xf numFmtId="0" fontId="2" fillId="0" borderId="20" xfId="45" applyBorder="1">
      <alignment/>
      <protection/>
    </xf>
    <xf numFmtId="0" fontId="2" fillId="0" borderId="31" xfId="45" applyBorder="1">
      <alignment/>
      <protection/>
    </xf>
    <xf numFmtId="2" fontId="11" fillId="0" borderId="32" xfId="45" applyNumberFormat="1" applyFont="1" applyBorder="1" applyAlignment="1">
      <alignment horizontal="center" vertical="center"/>
      <protection/>
    </xf>
    <xf numFmtId="0" fontId="6" fillId="0" borderId="14" xfId="45" applyFont="1" applyBorder="1" applyAlignment="1" applyProtection="1">
      <alignment horizontal="left" vertical="center" indent="2"/>
      <protection locked="0"/>
    </xf>
    <xf numFmtId="2" fontId="11" fillId="0" borderId="22" xfId="45" applyNumberFormat="1" applyFont="1" applyBorder="1" applyAlignment="1">
      <alignment horizontal="center" vertical="center"/>
      <protection/>
    </xf>
    <xf numFmtId="2" fontId="11" fillId="0" borderId="24" xfId="45" applyNumberFormat="1" applyFont="1" applyBorder="1" applyAlignment="1">
      <alignment horizontal="center"/>
      <protection/>
    </xf>
    <xf numFmtId="0" fontId="0" fillId="0" borderId="33" xfId="45" applyFont="1" applyBorder="1" applyProtection="1">
      <alignment/>
      <protection locked="0"/>
    </xf>
    <xf numFmtId="0" fontId="11" fillId="0" borderId="0" xfId="45" applyFont="1" applyAlignment="1">
      <alignment horizontal="center"/>
      <protection/>
    </xf>
    <xf numFmtId="2" fontId="11" fillId="0" borderId="34" xfId="45" applyNumberFormat="1" applyFont="1" applyBorder="1" applyAlignment="1">
      <alignment horizontal="center"/>
      <protection/>
    </xf>
    <xf numFmtId="0" fontId="11" fillId="0" borderId="25" xfId="45" applyFont="1" applyBorder="1" applyAlignment="1">
      <alignment horizontal="center"/>
      <protection/>
    </xf>
    <xf numFmtId="0" fontId="11" fillId="0" borderId="22" xfId="45" applyFont="1" applyBorder="1" applyAlignment="1">
      <alignment horizontal="center"/>
      <protection/>
    </xf>
    <xf numFmtId="0" fontId="12" fillId="0" borderId="0" xfId="45" applyFont="1">
      <alignment/>
      <protection/>
    </xf>
    <xf numFmtId="0" fontId="6" fillId="0" borderId="0" xfId="45" applyFont="1" applyAlignment="1">
      <alignment horizontal="left"/>
      <protection/>
    </xf>
    <xf numFmtId="0" fontId="2" fillId="0" borderId="35" xfId="45" applyBorder="1">
      <alignment/>
      <protection/>
    </xf>
    <xf numFmtId="0" fontId="7" fillId="0" borderId="14" xfId="45" applyFont="1" applyBorder="1">
      <alignment/>
      <protection/>
    </xf>
    <xf numFmtId="0" fontId="11" fillId="0" borderId="36" xfId="45" applyFont="1" applyBorder="1" applyAlignment="1">
      <alignment horizontal="center"/>
      <protection/>
    </xf>
    <xf numFmtId="0" fontId="11" fillId="0" borderId="37" xfId="45" applyFont="1" applyBorder="1" applyAlignment="1">
      <alignment horizontal="center"/>
      <protection/>
    </xf>
    <xf numFmtId="0" fontId="0" fillId="0" borderId="22" xfId="45" applyFont="1" applyBorder="1">
      <alignment/>
      <protection/>
    </xf>
    <xf numFmtId="0" fontId="0" fillId="0" borderId="38" xfId="45" applyFont="1" applyBorder="1">
      <alignment/>
      <protection/>
    </xf>
    <xf numFmtId="166" fontId="0" fillId="34" borderId="39" xfId="45" applyNumberFormat="1" applyFont="1" applyFill="1" applyBorder="1" applyAlignment="1" applyProtection="1">
      <alignment horizontal="center"/>
      <protection locked="0"/>
    </xf>
    <xf numFmtId="0" fontId="0" fillId="0" borderId="39" xfId="0" applyFont="1" applyBorder="1" applyAlignment="1">
      <alignment horizontal="center"/>
    </xf>
    <xf numFmtId="0" fontId="7" fillId="0" borderId="39" xfId="45" applyFont="1" applyBorder="1" applyAlignment="1">
      <alignment horizontal="center"/>
      <protection/>
    </xf>
    <xf numFmtId="0" fontId="7" fillId="0" borderId="40" xfId="45" applyFont="1" applyBorder="1" applyAlignment="1">
      <alignment horizontal="center"/>
      <protection/>
    </xf>
    <xf numFmtId="0" fontId="0" fillId="0" borderId="26" xfId="45" applyFont="1" applyBorder="1" applyAlignment="1">
      <alignment horizontal="center"/>
      <protection/>
    </xf>
    <xf numFmtId="0" fontId="0" fillId="0" borderId="41" xfId="45" applyFont="1" applyBorder="1" applyAlignment="1">
      <alignment horizontal="center"/>
      <protection/>
    </xf>
    <xf numFmtId="0" fontId="0" fillId="0" borderId="14" xfId="45" applyFont="1" applyBorder="1">
      <alignment/>
      <protection/>
    </xf>
    <xf numFmtId="0" fontId="4" fillId="0" borderId="14" xfId="45" applyFont="1" applyBorder="1">
      <alignment/>
      <protection/>
    </xf>
    <xf numFmtId="0" fontId="4" fillId="0" borderId="0" xfId="45" applyFont="1">
      <alignment/>
      <protection/>
    </xf>
    <xf numFmtId="0" fontId="0" fillId="0" borderId="0" xfId="45" applyFont="1">
      <alignment/>
      <protection/>
    </xf>
    <xf numFmtId="0" fontId="2" fillId="0" borderId="42" xfId="45" applyBorder="1" applyProtection="1">
      <alignment/>
      <protection locked="0"/>
    </xf>
    <xf numFmtId="0" fontId="2" fillId="0" borderId="43" xfId="45" applyBorder="1" applyProtection="1">
      <alignment/>
      <protection locked="0"/>
    </xf>
    <xf numFmtId="0" fontId="13" fillId="0" borderId="44" xfId="45" applyFont="1" applyBorder="1" applyAlignment="1" applyProtection="1">
      <alignment horizontal="left" vertical="center" indent="2"/>
      <protection locked="0"/>
    </xf>
    <xf numFmtId="0" fontId="13" fillId="0" borderId="45" xfId="45" applyFont="1" applyBorder="1" applyAlignment="1" applyProtection="1">
      <alignment horizontal="left" vertical="center" indent="2"/>
      <protection locked="0"/>
    </xf>
    <xf numFmtId="0" fontId="11" fillId="0" borderId="0" xfId="45" applyFont="1">
      <alignment/>
      <protection/>
    </xf>
    <xf numFmtId="0" fontId="2" fillId="0" borderId="0" xfId="45" applyBorder="1" applyProtection="1">
      <alignment/>
      <protection locked="0"/>
    </xf>
    <xf numFmtId="0" fontId="13" fillId="0" borderId="0" xfId="45" applyFont="1" applyBorder="1" applyAlignment="1" applyProtection="1">
      <alignment horizontal="left" vertical="center" indent="2"/>
      <protection locked="0"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13" fillId="35" borderId="46" xfId="0" applyFont="1" applyFill="1" applyBorder="1" applyAlignment="1">
      <alignment horizontal="center" vertical="center"/>
    </xf>
    <xf numFmtId="0" fontId="0" fillId="34" borderId="22" xfId="45" applyFont="1" applyFill="1" applyBorder="1" applyAlignment="1" applyProtection="1">
      <alignment horizontal="left" indent="2"/>
      <protection locked="0"/>
    </xf>
    <xf numFmtId="49" fontId="0" fillId="34" borderId="47" xfId="45" applyNumberFormat="1" applyFont="1" applyFill="1" applyBorder="1" applyAlignment="1" applyProtection="1">
      <alignment horizontal="left" indent="2"/>
      <protection locked="0"/>
    </xf>
    <xf numFmtId="0" fontId="5" fillId="0" borderId="25" xfId="45" applyFont="1" applyBorder="1" applyAlignment="1">
      <alignment horizontal="center"/>
      <protection/>
    </xf>
    <xf numFmtId="0" fontId="7" fillId="0" borderId="26" xfId="45" applyFont="1" applyBorder="1" applyAlignment="1">
      <alignment horizontal="center"/>
      <protection/>
    </xf>
    <xf numFmtId="0" fontId="4" fillId="0" borderId="48" xfId="45" applyFont="1" applyBorder="1" applyAlignment="1">
      <alignment horizontal="left" indent="1"/>
      <protection/>
    </xf>
    <xf numFmtId="164" fontId="8" fillId="34" borderId="30" xfId="45" applyNumberFormat="1" applyFont="1" applyFill="1" applyBorder="1" applyAlignment="1" applyProtection="1">
      <alignment horizontal="left" indent="2"/>
      <protection locked="0"/>
    </xf>
    <xf numFmtId="165" fontId="7" fillId="34" borderId="49" xfId="45" applyNumberFormat="1" applyFont="1" applyFill="1" applyBorder="1" applyAlignment="1">
      <alignment horizontal="left" indent="2"/>
      <protection/>
    </xf>
    <xf numFmtId="0" fontId="7" fillId="34" borderId="32" xfId="45" applyFont="1" applyFill="1" applyBorder="1" applyAlignment="1" applyProtection="1">
      <alignment horizontal="left" vertical="center" indent="2"/>
      <protection locked="0"/>
    </xf>
    <xf numFmtId="0" fontId="7" fillId="34" borderId="50" xfId="45" applyFont="1" applyFill="1" applyBorder="1" applyAlignment="1" applyProtection="1">
      <alignment horizontal="left" vertical="center" indent="2"/>
      <protection locked="0"/>
    </xf>
    <xf numFmtId="0" fontId="0" fillId="34" borderId="26" xfId="45" applyFont="1" applyFill="1" applyBorder="1" applyAlignment="1" applyProtection="1">
      <alignment horizontal="left" indent="2"/>
      <protection locked="0"/>
    </xf>
    <xf numFmtId="0" fontId="0" fillId="34" borderId="51" xfId="45" applyFont="1" applyFill="1" applyBorder="1" applyAlignment="1" applyProtection="1">
      <alignment horizontal="left" indent="2"/>
      <protection locked="0"/>
    </xf>
    <xf numFmtId="0" fontId="4" fillId="0" borderId="52" xfId="45" applyFont="1" applyBorder="1" applyAlignment="1">
      <alignment horizontal="left" indent="1"/>
      <protection/>
    </xf>
    <xf numFmtId="0" fontId="7" fillId="34" borderId="53" xfId="45" applyFont="1" applyFill="1" applyBorder="1" applyAlignment="1" applyProtection="1">
      <alignment horizontal="center"/>
      <protection locked="0"/>
    </xf>
    <xf numFmtId="0" fontId="4" fillId="0" borderId="54" xfId="45" applyFont="1" applyBorder="1" applyAlignment="1">
      <alignment horizontal="left" indent="1"/>
      <protection/>
    </xf>
    <xf numFmtId="164" fontId="8" fillId="34" borderId="47" xfId="45" applyNumberFormat="1" applyFont="1" applyFill="1" applyBorder="1" applyAlignment="1">
      <alignment horizontal="left" indent="2"/>
      <protection/>
    </xf>
    <xf numFmtId="0" fontId="4" fillId="0" borderId="54" xfId="45" applyFont="1" applyBorder="1" applyAlignment="1">
      <alignment horizontal="center"/>
      <protection/>
    </xf>
    <xf numFmtId="0" fontId="7" fillId="34" borderId="47" xfId="45" applyFont="1" applyFill="1" applyBorder="1" applyAlignment="1">
      <alignment horizontal="left" indent="2"/>
      <protection/>
    </xf>
    <xf numFmtId="168" fontId="7" fillId="34" borderId="49" xfId="45" applyNumberFormat="1" applyFont="1" applyFill="1" applyBorder="1" applyAlignment="1">
      <alignment horizontal="left" indent="2"/>
      <protection/>
    </xf>
    <xf numFmtId="0" fontId="0" fillId="34" borderId="26" xfId="45" applyFont="1" applyFill="1" applyBorder="1" applyAlignment="1" applyProtection="1">
      <alignment horizontal="left" indent="2"/>
      <protection locked="0"/>
    </xf>
    <xf numFmtId="0" fontId="0" fillId="34" borderId="22" xfId="45" applyFont="1" applyFill="1" applyBorder="1" applyAlignment="1" applyProtection="1">
      <alignment horizontal="left" indent="2"/>
      <protection locked="0"/>
    </xf>
    <xf numFmtId="0" fontId="0" fillId="34" borderId="51" xfId="45" applyFont="1" applyFill="1" applyBorder="1" applyAlignment="1" applyProtection="1">
      <alignment horizontal="left" indent="2"/>
      <protection locked="0"/>
    </xf>
    <xf numFmtId="49" fontId="0" fillId="34" borderId="47" xfId="45" applyNumberFormat="1" applyFont="1" applyFill="1" applyBorder="1" applyAlignment="1" applyProtection="1">
      <alignment horizontal="left" indent="2"/>
      <protection locked="0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4" fillId="0" borderId="56" xfId="0" applyFont="1" applyBorder="1" applyAlignment="1">
      <alignment/>
    </xf>
    <xf numFmtId="0" fontId="11" fillId="0" borderId="57" xfId="0" applyFont="1" applyBorder="1" applyAlignment="1">
      <alignment/>
    </xf>
    <xf numFmtId="0" fontId="0" fillId="0" borderId="58" xfId="0" applyBorder="1" applyAlignment="1">
      <alignment/>
    </xf>
    <xf numFmtId="164" fontId="32" fillId="36" borderId="59" xfId="46" applyNumberFormat="1" applyFont="1" applyFill="1" applyBorder="1" applyAlignment="1" applyProtection="1">
      <alignment horizontal="left"/>
      <protection locked="0"/>
    </xf>
    <xf numFmtId="164" fontId="32" fillId="36" borderId="60" xfId="46" applyNumberFormat="1" applyFont="1" applyFill="1" applyBorder="1" applyAlignment="1" applyProtection="1">
      <alignment horizontal="left"/>
      <protection locked="0"/>
    </xf>
    <xf numFmtId="0" fontId="0" fillId="0" borderId="61" xfId="0" applyBorder="1" applyAlignment="1">
      <alignment/>
    </xf>
    <xf numFmtId="0" fontId="0" fillId="0" borderId="58" xfId="0" applyBorder="1" applyAlignment="1">
      <alignment horizontal="left"/>
    </xf>
    <xf numFmtId="0" fontId="6" fillId="0" borderId="0" xfId="0" applyFont="1" applyAlignment="1">
      <alignment/>
    </xf>
    <xf numFmtId="0" fontId="0" fillId="0" borderId="62" xfId="0" applyBorder="1" applyAlignment="1">
      <alignment/>
    </xf>
    <xf numFmtId="0" fontId="33" fillId="0" borderId="63" xfId="0" applyFont="1" applyBorder="1" applyAlignment="1">
      <alignment horizontal="center"/>
    </xf>
    <xf numFmtId="166" fontId="34" fillId="36" borderId="64" xfId="46" applyFont="1" applyFill="1" applyBorder="1" applyAlignment="1" applyProtection="1">
      <alignment horizontal="left"/>
      <protection locked="0"/>
    </xf>
    <xf numFmtId="166" fontId="34" fillId="0" borderId="64" xfId="46" applyFont="1" applyBorder="1" applyAlignment="1" applyProtection="1">
      <alignment horizontal="left"/>
      <protection locked="0"/>
    </xf>
    <xf numFmtId="0" fontId="33" fillId="0" borderId="65" xfId="0" applyFont="1" applyBorder="1" applyAlignment="1">
      <alignment horizontal="center"/>
    </xf>
    <xf numFmtId="166" fontId="34" fillId="36" borderId="66" xfId="46" applyFont="1" applyFill="1" applyBorder="1" applyAlignment="1" applyProtection="1">
      <alignment horizontal="left"/>
      <protection locked="0"/>
    </xf>
    <xf numFmtId="0" fontId="14" fillId="0" borderId="67" xfId="0" applyFont="1" applyBorder="1" applyAlignment="1">
      <alignment horizontal="center"/>
    </xf>
    <xf numFmtId="166" fontId="32" fillId="36" borderId="68" xfId="46" applyFont="1" applyFill="1" applyBorder="1" applyAlignment="1" applyProtection="1">
      <alignment horizontal="left"/>
      <protection locked="0"/>
    </xf>
    <xf numFmtId="166" fontId="32" fillId="0" borderId="68" xfId="46" applyFont="1" applyBorder="1" applyAlignment="1" applyProtection="1">
      <alignment horizontal="left"/>
      <protection locked="0"/>
    </xf>
    <xf numFmtId="0" fontId="14" fillId="0" borderId="69" xfId="0" applyFont="1" applyBorder="1" applyAlignment="1">
      <alignment horizontal="center"/>
    </xf>
    <xf numFmtId="166" fontId="32" fillId="36" borderId="70" xfId="46" applyFont="1" applyFill="1" applyBorder="1" applyAlignment="1" applyProtection="1">
      <alignment horizontal="left"/>
      <protection locked="0"/>
    </xf>
    <xf numFmtId="0" fontId="33" fillId="0" borderId="71" xfId="0" applyFont="1" applyBorder="1" applyAlignment="1">
      <alignment horizontal="center"/>
    </xf>
    <xf numFmtId="0" fontId="33" fillId="0" borderId="72" xfId="0" applyFont="1" applyBorder="1" applyAlignment="1">
      <alignment horizontal="center"/>
    </xf>
    <xf numFmtId="0" fontId="33" fillId="0" borderId="72" xfId="0" applyFont="1" applyBorder="1" applyAlignment="1">
      <alignment horizontal="left"/>
    </xf>
    <xf numFmtId="0" fontId="33" fillId="0" borderId="73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4" xfId="0" applyBorder="1" applyAlignment="1">
      <alignment horizontal="center"/>
    </xf>
    <xf numFmtId="166" fontId="32" fillId="36" borderId="75" xfId="46" applyFont="1" applyFill="1" applyBorder="1" applyAlignment="1" applyProtection="1">
      <alignment horizontal="left"/>
      <protection locked="0"/>
    </xf>
    <xf numFmtId="166" fontId="32" fillId="0" borderId="75" xfId="46" applyFont="1" applyBorder="1" applyAlignment="1" applyProtection="1">
      <alignment horizontal="left"/>
      <protection locked="0"/>
    </xf>
    <xf numFmtId="0" fontId="0" fillId="0" borderId="76" xfId="0" applyBorder="1" applyAlignment="1">
      <alignment horizontal="center"/>
    </xf>
    <xf numFmtId="166" fontId="32" fillId="36" borderId="77" xfId="46" applyFont="1" applyFill="1" applyBorder="1" applyAlignment="1" applyProtection="1">
      <alignment horizontal="left"/>
      <protection locked="0"/>
    </xf>
    <xf numFmtId="0" fontId="35" fillId="0" borderId="6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8" xfId="0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0" fillId="0" borderId="8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37" borderId="39" xfId="0" applyFill="1" applyBorder="1" applyAlignment="1" applyProtection="1">
      <alignment horizontal="center"/>
      <protection locked="0"/>
    </xf>
    <xf numFmtId="0" fontId="0" fillId="37" borderId="81" xfId="0" applyFill="1" applyBorder="1" applyAlignment="1" applyProtection="1">
      <alignment horizontal="center"/>
      <protection locked="0"/>
    </xf>
    <xf numFmtId="0" fontId="0" fillId="0" borderId="65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37" borderId="83" xfId="0" applyFill="1" applyBorder="1" applyAlignment="1" applyProtection="1">
      <alignment horizontal="center"/>
      <protection locked="0"/>
    </xf>
    <xf numFmtId="0" fontId="0" fillId="0" borderId="68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70" xfId="0" applyBorder="1" applyAlignment="1">
      <alignment horizontal="center"/>
    </xf>
    <xf numFmtId="0" fontId="35" fillId="0" borderId="79" xfId="0" applyFont="1" applyBorder="1" applyAlignment="1">
      <alignment horizontal="center"/>
    </xf>
    <xf numFmtId="0" fontId="0" fillId="0" borderId="80" xfId="0" applyBorder="1" applyAlignment="1">
      <alignment horizontal="left"/>
    </xf>
    <xf numFmtId="0" fontId="36" fillId="0" borderId="38" xfId="0" applyFont="1" applyBorder="1" applyAlignment="1">
      <alignment horizontal="left"/>
    </xf>
    <xf numFmtId="0" fontId="0" fillId="0" borderId="75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77" xfId="0" applyBorder="1" applyAlignment="1">
      <alignment horizontal="center"/>
    </xf>
    <xf numFmtId="0" fontId="14" fillId="0" borderId="17" xfId="0" applyFont="1" applyBorder="1" applyAlignment="1">
      <alignment horizontal="left"/>
    </xf>
    <xf numFmtId="0" fontId="14" fillId="0" borderId="85" xfId="0" applyFont="1" applyBorder="1" applyAlignment="1">
      <alignment horizontal="center"/>
    </xf>
    <xf numFmtId="0" fontId="14" fillId="0" borderId="86" xfId="0" applyFont="1" applyBorder="1" applyAlignment="1">
      <alignment horizontal="center"/>
    </xf>
    <xf numFmtId="0" fontId="37" fillId="38" borderId="87" xfId="0" applyFont="1" applyFill="1" applyBorder="1" applyAlignment="1">
      <alignment horizontal="center"/>
    </xf>
    <xf numFmtId="0" fontId="37" fillId="38" borderId="88" xfId="0" applyFont="1" applyFill="1" applyBorder="1" applyAlignment="1">
      <alignment horizontal="center"/>
    </xf>
    <xf numFmtId="0" fontId="14" fillId="0" borderId="61" xfId="0" applyFont="1" applyBorder="1" applyAlignment="1">
      <alignment/>
    </xf>
    <xf numFmtId="0" fontId="38" fillId="0" borderId="61" xfId="0" applyFont="1" applyBorder="1" applyAlignment="1">
      <alignment/>
    </xf>
    <xf numFmtId="0" fontId="38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20" xfId="0" applyFont="1" applyBorder="1" applyAlignment="1">
      <alignment horizontal="left"/>
    </xf>
    <xf numFmtId="0" fontId="14" fillId="0" borderId="89" xfId="0" applyFont="1" applyBorder="1" applyAlignment="1">
      <alignment horizontal="left"/>
    </xf>
    <xf numFmtId="0" fontId="0" fillId="0" borderId="61" xfId="0" applyBorder="1" applyAlignment="1">
      <alignment horizontal="center"/>
    </xf>
    <xf numFmtId="0" fontId="0" fillId="0" borderId="0" xfId="0" applyAlignment="1">
      <alignment horizontal="center"/>
    </xf>
    <xf numFmtId="0" fontId="39" fillId="38" borderId="90" xfId="0" applyFont="1" applyFill="1" applyBorder="1" applyAlignment="1">
      <alignment horizontal="center"/>
    </xf>
    <xf numFmtId="0" fontId="39" fillId="38" borderId="91" xfId="0" applyFont="1" applyFill="1" applyBorder="1" applyAlignment="1">
      <alignment horizontal="center"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49" fontId="0" fillId="0" borderId="10" xfId="0" applyNumberForma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3" fillId="0" borderId="22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23" xfId="0" applyNumberFormat="1" applyBorder="1" applyAlignment="1">
      <alignment horizontal="left"/>
    </xf>
    <xf numFmtId="49" fontId="0" fillId="0" borderId="22" xfId="0" applyNumberFormat="1" applyBorder="1" applyAlignment="1">
      <alignment horizontal="left"/>
    </xf>
    <xf numFmtId="49" fontId="0" fillId="33" borderId="22" xfId="0" applyNumberFormat="1" applyFill="1" applyBorder="1" applyAlignment="1">
      <alignment horizontal="left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33" xfId="0" applyNumberForma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left"/>
    </xf>
    <xf numFmtId="49" fontId="5" fillId="0" borderId="23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0" fontId="7" fillId="34" borderId="53" xfId="45" applyFont="1" applyFill="1" applyBorder="1" applyAlignment="1" applyProtection="1">
      <alignment horizontal="left" indent="2"/>
      <protection locked="0"/>
    </xf>
    <xf numFmtId="0" fontId="2" fillId="0" borderId="0" xfId="45" applyProtection="1">
      <alignment/>
      <protection locked="0"/>
    </xf>
    <xf numFmtId="0" fontId="13" fillId="0" borderId="0" xfId="45" applyFont="1" applyAlignment="1" applyProtection="1">
      <alignment horizontal="left" vertical="center" indent="2"/>
      <protection locked="0"/>
    </xf>
    <xf numFmtId="0" fontId="4" fillId="0" borderId="95" xfId="45" applyFont="1" applyBorder="1" applyAlignment="1">
      <alignment horizontal="left" indent="1"/>
      <protection/>
    </xf>
    <xf numFmtId="0" fontId="7" fillId="34" borderId="96" xfId="45" applyFont="1" applyFill="1" applyBorder="1" applyAlignment="1" applyProtection="1">
      <alignment horizontal="left" indent="2"/>
      <protection locked="0"/>
    </xf>
    <xf numFmtId="0" fontId="7" fillId="34" borderId="97" xfId="45" applyFont="1" applyFill="1" applyBorder="1" applyAlignment="1" applyProtection="1">
      <alignment horizontal="left" indent="2"/>
      <protection locked="0"/>
    </xf>
    <xf numFmtId="0" fontId="7" fillId="34" borderId="98" xfId="45" applyFont="1" applyFill="1" applyBorder="1" applyAlignment="1" applyProtection="1">
      <alignment horizontal="left" indent="2"/>
      <protection locked="0"/>
    </xf>
    <xf numFmtId="0" fontId="4" fillId="0" borderId="99" xfId="45" applyFont="1" applyBorder="1" applyAlignment="1">
      <alignment horizontal="left" indent="1"/>
      <protection/>
    </xf>
    <xf numFmtId="0" fontId="4" fillId="0" borderId="83" xfId="45" applyFont="1" applyBorder="1" applyAlignment="1">
      <alignment horizontal="left" indent="1"/>
      <protection/>
    </xf>
    <xf numFmtId="164" fontId="8" fillId="34" borderId="34" xfId="45" applyNumberFormat="1" applyFont="1" applyFill="1" applyBorder="1" applyAlignment="1">
      <alignment horizontal="left" indent="2"/>
      <protection/>
    </xf>
    <xf numFmtId="164" fontId="8" fillId="34" borderId="21" xfId="45" applyNumberFormat="1" applyFont="1" applyFill="1" applyBorder="1" applyAlignment="1">
      <alignment horizontal="left" indent="2"/>
      <protection/>
    </xf>
    <xf numFmtId="164" fontId="8" fillId="34" borderId="100" xfId="45" applyNumberFormat="1" applyFont="1" applyFill="1" applyBorder="1" applyAlignment="1">
      <alignment horizontal="left" indent="2"/>
      <protection/>
    </xf>
    <xf numFmtId="0" fontId="4" fillId="0" borderId="99" xfId="45" applyFont="1" applyBorder="1" applyAlignment="1">
      <alignment horizontal="center"/>
      <protection/>
    </xf>
    <xf numFmtId="0" fontId="4" fillId="0" borderId="83" xfId="45" applyFont="1" applyBorder="1" applyAlignment="1">
      <alignment horizontal="center"/>
      <protection/>
    </xf>
    <xf numFmtId="0" fontId="7" fillId="34" borderId="34" xfId="45" applyFont="1" applyFill="1" applyBorder="1" applyAlignment="1">
      <alignment horizontal="left" indent="2"/>
      <protection/>
    </xf>
    <xf numFmtId="0" fontId="7" fillId="34" borderId="21" xfId="45" applyFont="1" applyFill="1" applyBorder="1" applyAlignment="1">
      <alignment horizontal="left" indent="2"/>
      <protection/>
    </xf>
    <xf numFmtId="0" fontId="7" fillId="34" borderId="100" xfId="45" applyFont="1" applyFill="1" applyBorder="1" applyAlignment="1">
      <alignment horizontal="left" indent="2"/>
      <protection/>
    </xf>
    <xf numFmtId="0" fontId="4" fillId="0" borderId="101" xfId="45" applyFont="1" applyBorder="1" applyAlignment="1">
      <alignment horizontal="left" indent="1"/>
      <protection/>
    </xf>
    <xf numFmtId="0" fontId="4" fillId="0" borderId="102" xfId="45" applyFont="1" applyBorder="1" applyAlignment="1">
      <alignment horizontal="left" indent="1"/>
      <protection/>
    </xf>
    <xf numFmtId="164" fontId="8" fillId="34" borderId="103" xfId="45" applyNumberFormat="1" applyFont="1" applyFill="1" applyBorder="1" applyAlignment="1" applyProtection="1">
      <alignment horizontal="left" indent="2"/>
      <protection locked="0"/>
    </xf>
    <xf numFmtId="164" fontId="8" fillId="34" borderId="104" xfId="45" applyNumberFormat="1" applyFont="1" applyFill="1" applyBorder="1" applyAlignment="1" applyProtection="1">
      <alignment horizontal="left" indent="2"/>
      <protection locked="0"/>
    </xf>
    <xf numFmtId="164" fontId="8" fillId="34" borderId="102" xfId="45" applyNumberFormat="1" applyFont="1" applyFill="1" applyBorder="1" applyAlignment="1" applyProtection="1">
      <alignment horizontal="left" indent="2"/>
      <protection locked="0"/>
    </xf>
    <xf numFmtId="165" fontId="7" fillId="34" borderId="103" xfId="45" applyNumberFormat="1" applyFont="1" applyFill="1" applyBorder="1" applyAlignment="1">
      <alignment horizontal="left" indent="2"/>
      <protection/>
    </xf>
    <xf numFmtId="165" fontId="7" fillId="34" borderId="104" xfId="45" applyNumberFormat="1" applyFont="1" applyFill="1" applyBorder="1" applyAlignment="1">
      <alignment horizontal="left" indent="2"/>
      <protection/>
    </xf>
    <xf numFmtId="165" fontId="7" fillId="34" borderId="105" xfId="45" applyNumberFormat="1" applyFont="1" applyFill="1" applyBorder="1" applyAlignment="1">
      <alignment horizontal="left" indent="2"/>
      <protection/>
    </xf>
    <xf numFmtId="0" fontId="7" fillId="34" borderId="106" xfId="45" applyFont="1" applyFill="1" applyBorder="1" applyAlignment="1" applyProtection="1">
      <alignment horizontal="left" vertical="center" indent="2"/>
      <protection locked="0"/>
    </xf>
    <xf numFmtId="0" fontId="7" fillId="34" borderId="84" xfId="45" applyFont="1" applyFill="1" applyBorder="1" applyAlignment="1" applyProtection="1">
      <alignment horizontal="left" vertical="center" indent="2"/>
      <protection locked="0"/>
    </xf>
    <xf numFmtId="0" fontId="7" fillId="34" borderId="90" xfId="45" applyFont="1" applyFill="1" applyBorder="1" applyAlignment="1" applyProtection="1">
      <alignment horizontal="left" vertical="center" indent="2"/>
      <protection locked="0"/>
    </xf>
    <xf numFmtId="0" fontId="0" fillId="34" borderId="107" xfId="45" applyFont="1" applyFill="1" applyBorder="1" applyAlignment="1" applyProtection="1">
      <alignment horizontal="left" indent="2"/>
      <protection locked="0"/>
    </xf>
    <xf numFmtId="0" fontId="0" fillId="34" borderId="82" xfId="45" applyFont="1" applyFill="1" applyBorder="1" applyAlignment="1" applyProtection="1">
      <alignment horizontal="left" indent="2"/>
      <protection locked="0"/>
    </xf>
    <xf numFmtId="0" fontId="0" fillId="34" borderId="81" xfId="45" applyFont="1" applyFill="1" applyBorder="1" applyAlignment="1" applyProtection="1">
      <alignment horizontal="left" indent="2"/>
      <protection locked="0"/>
    </xf>
    <xf numFmtId="0" fontId="0" fillId="34" borderId="108" xfId="45" applyFont="1" applyFill="1" applyBorder="1" applyAlignment="1" applyProtection="1">
      <alignment horizontal="left" indent="2"/>
      <protection locked="0"/>
    </xf>
    <xf numFmtId="0" fontId="0" fillId="34" borderId="34" xfId="45" applyFont="1" applyFill="1" applyBorder="1" applyAlignment="1" applyProtection="1">
      <alignment horizontal="left" indent="2"/>
      <protection locked="0"/>
    </xf>
    <xf numFmtId="0" fontId="0" fillId="34" borderId="83" xfId="45" applyFont="1" applyFill="1" applyBorder="1" applyAlignment="1" applyProtection="1">
      <alignment horizontal="left" indent="2"/>
      <protection locked="0"/>
    </xf>
    <xf numFmtId="49" fontId="0" fillId="34" borderId="34" xfId="45" applyNumberFormat="1" applyFont="1" applyFill="1" applyBorder="1" applyAlignment="1" applyProtection="1">
      <alignment horizontal="left" indent="2"/>
      <protection locked="0"/>
    </xf>
    <xf numFmtId="49" fontId="0" fillId="34" borderId="21" xfId="45" applyNumberFormat="1" applyFont="1" applyFill="1" applyBorder="1" applyAlignment="1" applyProtection="1">
      <alignment horizontal="left" indent="2"/>
      <protection locked="0"/>
    </xf>
    <xf numFmtId="49" fontId="0" fillId="34" borderId="100" xfId="45" applyNumberFormat="1" applyFont="1" applyFill="1" applyBorder="1" applyAlignment="1" applyProtection="1">
      <alignment horizontal="left" indent="2"/>
      <protection locked="0"/>
    </xf>
    <xf numFmtId="0" fontId="5" fillId="0" borderId="109" xfId="45" applyFont="1" applyBorder="1" applyAlignment="1">
      <alignment horizontal="center"/>
      <protection/>
    </xf>
    <xf numFmtId="0" fontId="5" fillId="0" borderId="110" xfId="45" applyFont="1" applyBorder="1" applyAlignment="1">
      <alignment horizontal="center"/>
      <protection/>
    </xf>
    <xf numFmtId="0" fontId="7" fillId="0" borderId="111" xfId="45" applyFont="1" applyBorder="1" applyAlignment="1">
      <alignment horizontal="center"/>
      <protection/>
    </xf>
    <xf numFmtId="0" fontId="7" fillId="0" borderId="112" xfId="45" applyFont="1" applyBorder="1" applyAlignment="1">
      <alignment horizontal="center"/>
      <protection/>
    </xf>
    <xf numFmtId="0" fontId="13" fillId="35" borderId="18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5" fillId="0" borderId="14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_LohkoKaavio_4-5_makrot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47625</xdr:rowOff>
    </xdr:from>
    <xdr:to>
      <xdr:col>0</xdr:col>
      <xdr:colOff>361950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19075"/>
          <a:ext cx="304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25</xdr:row>
      <xdr:rowOff>66675</xdr:rowOff>
    </xdr:from>
    <xdr:to>
      <xdr:col>0</xdr:col>
      <xdr:colOff>361950</xdr:colOff>
      <xdr:row>26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863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73</xdr:row>
      <xdr:rowOff>47625</xdr:rowOff>
    </xdr:from>
    <xdr:to>
      <xdr:col>0</xdr:col>
      <xdr:colOff>361950</xdr:colOff>
      <xdr:row>74</xdr:row>
      <xdr:rowOff>180975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849350"/>
          <a:ext cx="304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97</xdr:row>
      <xdr:rowOff>66675</xdr:rowOff>
    </xdr:from>
    <xdr:to>
      <xdr:col>1</xdr:col>
      <xdr:colOff>0</xdr:colOff>
      <xdr:row>98</xdr:row>
      <xdr:rowOff>180975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8316575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121</xdr:row>
      <xdr:rowOff>47625</xdr:rowOff>
    </xdr:from>
    <xdr:to>
      <xdr:col>0</xdr:col>
      <xdr:colOff>361950</xdr:colOff>
      <xdr:row>122</xdr:row>
      <xdr:rowOff>180975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2860000"/>
          <a:ext cx="304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49</xdr:row>
      <xdr:rowOff>66675</xdr:rowOff>
    </xdr:from>
    <xdr:to>
      <xdr:col>0</xdr:col>
      <xdr:colOff>361950</xdr:colOff>
      <xdr:row>50</xdr:row>
      <xdr:rowOff>180975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3059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0</xdr:col>
      <xdr:colOff>371475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25</xdr:row>
      <xdr:rowOff>66675</xdr:rowOff>
    </xdr:from>
    <xdr:to>
      <xdr:col>0</xdr:col>
      <xdr:colOff>371475</xdr:colOff>
      <xdr:row>26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84822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50</xdr:row>
      <xdr:rowOff>66675</xdr:rowOff>
    </xdr:from>
    <xdr:to>
      <xdr:col>0</xdr:col>
      <xdr:colOff>371475</xdr:colOff>
      <xdr:row>51</xdr:row>
      <xdr:rowOff>180975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6297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74</xdr:row>
      <xdr:rowOff>66675</xdr:rowOff>
    </xdr:from>
    <xdr:to>
      <xdr:col>0</xdr:col>
      <xdr:colOff>371475</xdr:colOff>
      <xdr:row>75</xdr:row>
      <xdr:rowOff>180975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1922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99</xdr:row>
      <xdr:rowOff>66675</xdr:rowOff>
    </xdr:from>
    <xdr:to>
      <xdr:col>0</xdr:col>
      <xdr:colOff>371475</xdr:colOff>
      <xdr:row>100</xdr:row>
      <xdr:rowOff>180975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897380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124</xdr:row>
      <xdr:rowOff>66675</xdr:rowOff>
    </xdr:from>
    <xdr:to>
      <xdr:col>0</xdr:col>
      <xdr:colOff>371475</xdr:colOff>
      <xdr:row>125</xdr:row>
      <xdr:rowOff>180975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37553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149</xdr:row>
      <xdr:rowOff>66675</xdr:rowOff>
    </xdr:from>
    <xdr:to>
      <xdr:col>0</xdr:col>
      <xdr:colOff>371475</xdr:colOff>
      <xdr:row>150</xdr:row>
      <xdr:rowOff>180975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3690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1</xdr:col>
      <xdr:colOff>504825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0025"/>
          <a:ext cx="495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27</xdr:row>
      <xdr:rowOff>38100</xdr:rowOff>
    </xdr:from>
    <xdr:to>
      <xdr:col>1</xdr:col>
      <xdr:colOff>504825</xdr:colOff>
      <xdr:row>29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829175"/>
          <a:ext cx="495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53</xdr:row>
      <xdr:rowOff>38100</xdr:rowOff>
    </xdr:from>
    <xdr:to>
      <xdr:col>1</xdr:col>
      <xdr:colOff>504825</xdr:colOff>
      <xdr:row>55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58325"/>
          <a:ext cx="495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78</xdr:row>
      <xdr:rowOff>38100</xdr:rowOff>
    </xdr:from>
    <xdr:to>
      <xdr:col>1</xdr:col>
      <xdr:colOff>504825</xdr:colOff>
      <xdr:row>80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925550"/>
          <a:ext cx="495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104</xdr:row>
      <xdr:rowOff>38100</xdr:rowOff>
    </xdr:from>
    <xdr:to>
      <xdr:col>1</xdr:col>
      <xdr:colOff>504825</xdr:colOff>
      <xdr:row>106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554700"/>
          <a:ext cx="495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129</xdr:row>
      <xdr:rowOff>38100</xdr:rowOff>
    </xdr:from>
    <xdr:to>
      <xdr:col>1</xdr:col>
      <xdr:colOff>504825</xdr:colOff>
      <xdr:row>131</xdr:row>
      <xdr:rowOff>114300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021925"/>
          <a:ext cx="495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37.28125" style="0" customWidth="1"/>
    <col min="4" max="4" width="23.8515625" style="0" customWidth="1"/>
    <col min="5" max="5" width="7.140625" style="0" customWidth="1"/>
    <col min="6" max="6" width="7.00390625" style="0" customWidth="1"/>
    <col min="7" max="7" width="8.7109375" style="0" customWidth="1"/>
    <col min="8" max="8" width="7.00390625" style="0" customWidth="1"/>
    <col min="9" max="9" width="9.140625" style="0" customWidth="1"/>
    <col min="10" max="10" width="8.57421875" style="0" customWidth="1"/>
  </cols>
  <sheetData>
    <row r="1" ht="13.5" thickBot="1"/>
    <row r="2" spans="1:10" ht="17.25">
      <c r="A2" s="183"/>
      <c r="B2" s="184" t="s">
        <v>0</v>
      </c>
      <c r="C2" s="185"/>
      <c r="D2" s="185"/>
      <c r="E2" s="186"/>
      <c r="F2" s="187"/>
      <c r="G2" s="188"/>
      <c r="H2" s="188"/>
      <c r="I2" s="189"/>
      <c r="J2" s="189"/>
    </row>
    <row r="3" spans="1:10" ht="15">
      <c r="A3" s="183"/>
      <c r="B3" s="190" t="s">
        <v>193</v>
      </c>
      <c r="C3" s="189"/>
      <c r="D3" s="189"/>
      <c r="E3" s="191"/>
      <c r="F3" s="187"/>
      <c r="G3" s="188"/>
      <c r="H3" s="188"/>
      <c r="I3" s="189"/>
      <c r="J3" s="189"/>
    </row>
    <row r="4" spans="1:10" ht="15" thickBot="1">
      <c r="A4" s="183"/>
      <c r="B4" s="192" t="s">
        <v>441</v>
      </c>
      <c r="C4" s="193"/>
      <c r="D4" s="193"/>
      <c r="E4" s="194"/>
      <c r="F4" s="187"/>
      <c r="G4" s="188"/>
      <c r="H4" s="188"/>
      <c r="I4" s="189"/>
      <c r="J4" s="189"/>
    </row>
    <row r="5" spans="1:10" ht="15">
      <c r="A5" s="195"/>
      <c r="B5" s="196"/>
      <c r="C5" s="196"/>
      <c r="D5" s="196"/>
      <c r="E5" s="196"/>
      <c r="F5" s="195"/>
      <c r="G5" s="195"/>
      <c r="H5" s="195"/>
      <c r="I5" s="189"/>
      <c r="J5" s="189"/>
    </row>
    <row r="6" spans="1:10" ht="13.5">
      <c r="A6" s="197"/>
      <c r="B6" s="197" t="s">
        <v>3</v>
      </c>
      <c r="C6" s="197" t="s">
        <v>4</v>
      </c>
      <c r="D6" s="197" t="s">
        <v>5</v>
      </c>
      <c r="E6" s="197" t="s">
        <v>6</v>
      </c>
      <c r="F6" s="197" t="s">
        <v>7</v>
      </c>
      <c r="G6" s="197" t="s">
        <v>8</v>
      </c>
      <c r="H6" s="197" t="s">
        <v>9</v>
      </c>
      <c r="I6" s="198"/>
      <c r="J6" s="199"/>
    </row>
    <row r="7" spans="1:10" ht="13.5">
      <c r="A7" s="197" t="s">
        <v>10</v>
      </c>
      <c r="B7" s="197" t="s">
        <v>194</v>
      </c>
      <c r="C7" s="197" t="s">
        <v>195</v>
      </c>
      <c r="D7" s="197" t="s">
        <v>196</v>
      </c>
      <c r="E7" s="197" t="s">
        <v>18</v>
      </c>
      <c r="F7" s="197" t="s">
        <v>449</v>
      </c>
      <c r="G7" s="197" t="s">
        <v>450</v>
      </c>
      <c r="H7" s="197" t="s">
        <v>10</v>
      </c>
      <c r="I7" s="198"/>
      <c r="J7" s="199"/>
    </row>
    <row r="8" spans="1:10" ht="13.5">
      <c r="A8" s="197" t="s">
        <v>14</v>
      </c>
      <c r="B8" s="197" t="s">
        <v>197</v>
      </c>
      <c r="C8" s="197" t="s">
        <v>198</v>
      </c>
      <c r="D8" s="197" t="s">
        <v>199</v>
      </c>
      <c r="E8" s="197" t="s">
        <v>10</v>
      </c>
      <c r="F8" s="197" t="s">
        <v>451</v>
      </c>
      <c r="G8" s="197" t="s">
        <v>452</v>
      </c>
      <c r="H8" s="197" t="s">
        <v>14</v>
      </c>
      <c r="I8" s="198"/>
      <c r="J8" s="199"/>
    </row>
    <row r="9" spans="1:10" ht="13.5">
      <c r="A9" s="197" t="s">
        <v>18</v>
      </c>
      <c r="B9" s="197" t="s">
        <v>200</v>
      </c>
      <c r="C9" s="197" t="s">
        <v>201</v>
      </c>
      <c r="D9" s="197" t="s">
        <v>202</v>
      </c>
      <c r="E9" s="197" t="s">
        <v>10</v>
      </c>
      <c r="F9" s="197" t="s">
        <v>453</v>
      </c>
      <c r="G9" s="197" t="s">
        <v>454</v>
      </c>
      <c r="H9" s="197" t="s">
        <v>18</v>
      </c>
      <c r="I9" s="198"/>
      <c r="J9" s="199"/>
    </row>
    <row r="10" spans="1:10" ht="13.5">
      <c r="A10" s="197" t="s">
        <v>22</v>
      </c>
      <c r="B10" s="197" t="s">
        <v>203</v>
      </c>
      <c r="C10" s="197" t="s">
        <v>204</v>
      </c>
      <c r="D10" s="197" t="s">
        <v>205</v>
      </c>
      <c r="E10" s="197" t="s">
        <v>10</v>
      </c>
      <c r="F10" s="197" t="s">
        <v>455</v>
      </c>
      <c r="G10" s="197" t="s">
        <v>456</v>
      </c>
      <c r="H10" s="197" t="s">
        <v>22</v>
      </c>
      <c r="I10" s="198"/>
      <c r="J10" s="199"/>
    </row>
    <row r="11" spans="1:10" ht="13.5">
      <c r="A11" s="200"/>
      <c r="B11" s="200"/>
      <c r="C11" s="201"/>
      <c r="D11" s="201"/>
      <c r="E11" s="201"/>
      <c r="F11" s="201"/>
      <c r="G11" s="201"/>
      <c r="H11" s="201"/>
      <c r="I11" s="202"/>
      <c r="J11" s="202"/>
    </row>
    <row r="12" spans="1:10" ht="13.5">
      <c r="A12" s="199"/>
      <c r="B12" s="203"/>
      <c r="C12" s="197"/>
      <c r="D12" s="197" t="s">
        <v>23</v>
      </c>
      <c r="E12" s="197" t="s">
        <v>24</v>
      </c>
      <c r="F12" s="197" t="s">
        <v>25</v>
      </c>
      <c r="G12" s="197" t="s">
        <v>26</v>
      </c>
      <c r="H12" s="197" t="s">
        <v>27</v>
      </c>
      <c r="I12" s="197" t="s">
        <v>28</v>
      </c>
      <c r="J12" s="197" t="s">
        <v>29</v>
      </c>
    </row>
    <row r="13" spans="1:10" ht="13.5">
      <c r="A13" s="199"/>
      <c r="B13" s="203"/>
      <c r="C13" s="197" t="s">
        <v>30</v>
      </c>
      <c r="D13" s="197" t="s">
        <v>353</v>
      </c>
      <c r="E13" s="197" t="s">
        <v>331</v>
      </c>
      <c r="F13" s="197" t="s">
        <v>335</v>
      </c>
      <c r="G13" s="197" t="s">
        <v>331</v>
      </c>
      <c r="H13" s="197"/>
      <c r="I13" s="197" t="s">
        <v>287</v>
      </c>
      <c r="J13" s="197" t="s">
        <v>22</v>
      </c>
    </row>
    <row r="14" spans="1:10" ht="13.5">
      <c r="A14" s="199"/>
      <c r="B14" s="203"/>
      <c r="C14" s="197" t="s">
        <v>86</v>
      </c>
      <c r="D14" s="197" t="s">
        <v>345</v>
      </c>
      <c r="E14" s="197" t="s">
        <v>333</v>
      </c>
      <c r="F14" s="197" t="s">
        <v>330</v>
      </c>
      <c r="G14" s="197" t="s">
        <v>359</v>
      </c>
      <c r="H14" s="197" t="s">
        <v>457</v>
      </c>
      <c r="I14" s="197" t="s">
        <v>31</v>
      </c>
      <c r="J14" s="197" t="s">
        <v>18</v>
      </c>
    </row>
    <row r="15" spans="1:10" ht="13.5">
      <c r="A15" s="199"/>
      <c r="B15" s="203"/>
      <c r="C15" s="197" t="s">
        <v>87</v>
      </c>
      <c r="D15" s="197" t="s">
        <v>331</v>
      </c>
      <c r="E15" s="197" t="s">
        <v>330</v>
      </c>
      <c r="F15" s="197" t="s">
        <v>346</v>
      </c>
      <c r="G15" s="197"/>
      <c r="H15" s="197"/>
      <c r="I15" s="197" t="s">
        <v>282</v>
      </c>
      <c r="J15" s="197" t="s">
        <v>14</v>
      </c>
    </row>
    <row r="16" spans="1:10" ht="13.5">
      <c r="A16" s="199"/>
      <c r="B16" s="203"/>
      <c r="C16" s="197" t="s">
        <v>31</v>
      </c>
      <c r="D16" s="197" t="s">
        <v>347</v>
      </c>
      <c r="E16" s="197" t="s">
        <v>370</v>
      </c>
      <c r="F16" s="197" t="s">
        <v>332</v>
      </c>
      <c r="G16" s="197" t="s">
        <v>330</v>
      </c>
      <c r="H16" s="197"/>
      <c r="I16" s="197" t="s">
        <v>287</v>
      </c>
      <c r="J16" s="197" t="s">
        <v>22</v>
      </c>
    </row>
    <row r="17" spans="1:10" ht="13.5">
      <c r="A17" s="199"/>
      <c r="B17" s="203"/>
      <c r="C17" s="197" t="s">
        <v>32</v>
      </c>
      <c r="D17" s="197" t="s">
        <v>393</v>
      </c>
      <c r="E17" s="197" t="s">
        <v>330</v>
      </c>
      <c r="F17" s="197" t="s">
        <v>334</v>
      </c>
      <c r="G17" s="197" t="s">
        <v>331</v>
      </c>
      <c r="H17" s="197" t="s">
        <v>361</v>
      </c>
      <c r="I17" s="197" t="s">
        <v>302</v>
      </c>
      <c r="J17" s="197" t="s">
        <v>18</v>
      </c>
    </row>
    <row r="18" spans="1:10" ht="13.5">
      <c r="A18" s="199"/>
      <c r="B18" s="203"/>
      <c r="C18" s="197" t="s">
        <v>88</v>
      </c>
      <c r="D18" s="197" t="s">
        <v>359</v>
      </c>
      <c r="E18" s="197" t="s">
        <v>346</v>
      </c>
      <c r="F18" s="197" t="s">
        <v>335</v>
      </c>
      <c r="G18" s="197" t="s">
        <v>361</v>
      </c>
      <c r="H18" s="197"/>
      <c r="I18" s="197" t="s">
        <v>287</v>
      </c>
      <c r="J18" s="197" t="s">
        <v>10</v>
      </c>
    </row>
    <row r="19" spans="1:10" ht="13.5">
      <c r="A19" s="199"/>
      <c r="B19" s="199"/>
      <c r="C19" s="200"/>
      <c r="D19" s="200"/>
      <c r="E19" s="200"/>
      <c r="F19" s="200"/>
      <c r="G19" s="200"/>
      <c r="H19" s="200"/>
      <c r="I19" s="200"/>
      <c r="J19" s="200"/>
    </row>
    <row r="20" spans="1:10" ht="13.5">
      <c r="A20" s="197"/>
      <c r="B20" s="197" t="s">
        <v>3</v>
      </c>
      <c r="C20" s="197" t="s">
        <v>33</v>
      </c>
      <c r="D20" s="197" t="s">
        <v>5</v>
      </c>
      <c r="E20" s="197" t="s">
        <v>6</v>
      </c>
      <c r="F20" s="197" t="s">
        <v>7</v>
      </c>
      <c r="G20" s="197" t="s">
        <v>8</v>
      </c>
      <c r="H20" s="197" t="s">
        <v>9</v>
      </c>
      <c r="I20" s="198"/>
      <c r="J20" s="199"/>
    </row>
    <row r="21" spans="1:10" ht="13.5">
      <c r="A21" s="197" t="s">
        <v>10</v>
      </c>
      <c r="B21" s="197" t="s">
        <v>206</v>
      </c>
      <c r="C21" s="197" t="s">
        <v>207</v>
      </c>
      <c r="D21" s="197" t="s">
        <v>208</v>
      </c>
      <c r="E21" s="197" t="s">
        <v>18</v>
      </c>
      <c r="F21" s="197" t="s">
        <v>372</v>
      </c>
      <c r="G21" s="197" t="s">
        <v>458</v>
      </c>
      <c r="H21" s="197" t="s">
        <v>10</v>
      </c>
      <c r="I21" s="198"/>
      <c r="J21" s="199"/>
    </row>
    <row r="22" spans="1:10" ht="13.5">
      <c r="A22" s="197" t="s">
        <v>14</v>
      </c>
      <c r="B22" s="197" t="s">
        <v>209</v>
      </c>
      <c r="C22" s="197" t="s">
        <v>210</v>
      </c>
      <c r="D22" s="197" t="s">
        <v>211</v>
      </c>
      <c r="E22" s="197" t="s">
        <v>14</v>
      </c>
      <c r="F22" s="197" t="s">
        <v>459</v>
      </c>
      <c r="G22" s="197" t="s">
        <v>460</v>
      </c>
      <c r="H22" s="197" t="s">
        <v>14</v>
      </c>
      <c r="I22" s="198"/>
      <c r="J22" s="199"/>
    </row>
    <row r="23" spans="1:10" ht="13.5">
      <c r="A23" s="197" t="s">
        <v>18</v>
      </c>
      <c r="B23" s="197" t="s">
        <v>212</v>
      </c>
      <c r="C23" s="197" t="s">
        <v>213</v>
      </c>
      <c r="D23" s="197" t="s">
        <v>214</v>
      </c>
      <c r="E23" s="197" t="s">
        <v>10</v>
      </c>
      <c r="F23" s="197" t="s">
        <v>461</v>
      </c>
      <c r="G23" s="197" t="s">
        <v>462</v>
      </c>
      <c r="H23" s="197" t="s">
        <v>18</v>
      </c>
      <c r="I23" s="198"/>
      <c r="J23" s="199"/>
    </row>
    <row r="24" spans="1:10" ht="13.5">
      <c r="A24" s="197" t="s">
        <v>22</v>
      </c>
      <c r="B24" s="197" t="s">
        <v>215</v>
      </c>
      <c r="C24" s="197" t="s">
        <v>288</v>
      </c>
      <c r="D24" s="197" t="s">
        <v>216</v>
      </c>
      <c r="E24" s="197" t="s">
        <v>327</v>
      </c>
      <c r="F24" s="197" t="s">
        <v>387</v>
      </c>
      <c r="G24" s="197" t="s">
        <v>463</v>
      </c>
      <c r="H24" s="197" t="s">
        <v>22</v>
      </c>
      <c r="I24" s="198"/>
      <c r="J24" s="199"/>
    </row>
    <row r="25" spans="1:10" ht="13.5">
      <c r="A25" s="200"/>
      <c r="B25" s="200"/>
      <c r="C25" s="201"/>
      <c r="D25" s="201"/>
      <c r="E25" s="201"/>
      <c r="F25" s="201"/>
      <c r="G25" s="201"/>
      <c r="H25" s="201"/>
      <c r="I25" s="202"/>
      <c r="J25" s="202"/>
    </row>
    <row r="26" spans="1:10" ht="13.5">
      <c r="A26" s="199"/>
      <c r="B26" s="203"/>
      <c r="C26" s="197"/>
      <c r="D26" s="197" t="s">
        <v>23</v>
      </c>
      <c r="E26" s="197" t="s">
        <v>24</v>
      </c>
      <c r="F26" s="197" t="s">
        <v>25</v>
      </c>
      <c r="G26" s="197" t="s">
        <v>26</v>
      </c>
      <c r="H26" s="197" t="s">
        <v>27</v>
      </c>
      <c r="I26" s="197" t="s">
        <v>28</v>
      </c>
      <c r="J26" s="197" t="s">
        <v>29</v>
      </c>
    </row>
    <row r="27" spans="1:10" ht="13.5">
      <c r="A27" s="199"/>
      <c r="B27" s="203"/>
      <c r="C27" s="197" t="s">
        <v>30</v>
      </c>
      <c r="D27" s="197" t="s">
        <v>331</v>
      </c>
      <c r="E27" s="197" t="s">
        <v>361</v>
      </c>
      <c r="F27" s="197" t="s">
        <v>331</v>
      </c>
      <c r="G27" s="197"/>
      <c r="H27" s="197"/>
      <c r="I27" s="197" t="s">
        <v>282</v>
      </c>
      <c r="J27" s="197" t="s">
        <v>22</v>
      </c>
    </row>
    <row r="28" spans="1:10" ht="13.5">
      <c r="A28" s="199"/>
      <c r="B28" s="203"/>
      <c r="C28" s="197" t="s">
        <v>86</v>
      </c>
      <c r="D28" s="197" t="s">
        <v>332</v>
      </c>
      <c r="E28" s="197" t="s">
        <v>464</v>
      </c>
      <c r="F28" s="197" t="s">
        <v>335</v>
      </c>
      <c r="G28" s="197" t="s">
        <v>332</v>
      </c>
      <c r="H28" s="197"/>
      <c r="I28" s="197" t="s">
        <v>287</v>
      </c>
      <c r="J28" s="197" t="s">
        <v>18</v>
      </c>
    </row>
    <row r="29" spans="1:10" ht="13.5">
      <c r="A29" s="199"/>
      <c r="B29" s="203"/>
      <c r="C29" s="197" t="s">
        <v>87</v>
      </c>
      <c r="D29" s="197" t="s">
        <v>347</v>
      </c>
      <c r="E29" s="197" t="s">
        <v>347</v>
      </c>
      <c r="F29" s="197" t="s">
        <v>330</v>
      </c>
      <c r="G29" s="197"/>
      <c r="H29" s="197"/>
      <c r="I29" s="197" t="s">
        <v>282</v>
      </c>
      <c r="J29" s="197" t="s">
        <v>14</v>
      </c>
    </row>
    <row r="30" spans="1:10" ht="13.5">
      <c r="A30" s="199"/>
      <c r="B30" s="203"/>
      <c r="C30" s="197" t="s">
        <v>31</v>
      </c>
      <c r="D30" s="197" t="s">
        <v>353</v>
      </c>
      <c r="E30" s="197" t="s">
        <v>332</v>
      </c>
      <c r="F30" s="197" t="s">
        <v>332</v>
      </c>
      <c r="G30" s="197" t="s">
        <v>332</v>
      </c>
      <c r="H30" s="197"/>
      <c r="I30" s="197" t="s">
        <v>287</v>
      </c>
      <c r="J30" s="197" t="s">
        <v>22</v>
      </c>
    </row>
    <row r="31" spans="1:10" ht="13.5">
      <c r="A31" s="199"/>
      <c r="B31" s="203"/>
      <c r="C31" s="197" t="s">
        <v>32</v>
      </c>
      <c r="D31" s="197" t="s">
        <v>331</v>
      </c>
      <c r="E31" s="197" t="s">
        <v>335</v>
      </c>
      <c r="F31" s="197" t="s">
        <v>465</v>
      </c>
      <c r="G31" s="197"/>
      <c r="H31" s="197"/>
      <c r="I31" s="197" t="s">
        <v>282</v>
      </c>
      <c r="J31" s="197" t="s">
        <v>18</v>
      </c>
    </row>
    <row r="32" spans="1:10" ht="13.5">
      <c r="A32" s="199"/>
      <c r="B32" s="203"/>
      <c r="C32" s="197" t="s">
        <v>88</v>
      </c>
      <c r="D32" s="197" t="s">
        <v>348</v>
      </c>
      <c r="E32" s="197" t="s">
        <v>335</v>
      </c>
      <c r="F32" s="197" t="s">
        <v>346</v>
      </c>
      <c r="G32" s="197"/>
      <c r="H32" s="197"/>
      <c r="I32" s="197" t="s">
        <v>282</v>
      </c>
      <c r="J32" s="197" t="s">
        <v>10</v>
      </c>
    </row>
    <row r="33" spans="1:10" ht="13.5">
      <c r="A33" s="199"/>
      <c r="B33" s="199"/>
      <c r="C33" s="200"/>
      <c r="D33" s="200"/>
      <c r="E33" s="200"/>
      <c r="F33" s="200"/>
      <c r="G33" s="200"/>
      <c r="H33" s="200"/>
      <c r="I33" s="200"/>
      <c r="J33" s="200"/>
    </row>
    <row r="34" spans="1:10" ht="13.5">
      <c r="A34" s="197"/>
      <c r="B34" s="197" t="s">
        <v>3</v>
      </c>
      <c r="C34" s="197" t="s">
        <v>42</v>
      </c>
      <c r="D34" s="197" t="s">
        <v>5</v>
      </c>
      <c r="E34" s="197" t="s">
        <v>6</v>
      </c>
      <c r="F34" s="197" t="s">
        <v>7</v>
      </c>
      <c r="G34" s="197" t="s">
        <v>8</v>
      </c>
      <c r="H34" s="197" t="s">
        <v>9</v>
      </c>
      <c r="I34" s="198"/>
      <c r="J34" s="199"/>
    </row>
    <row r="35" spans="1:10" ht="13.5">
      <c r="A35" s="197" t="s">
        <v>10</v>
      </c>
      <c r="B35" s="197" t="s">
        <v>217</v>
      </c>
      <c r="C35" s="197" t="s">
        <v>218</v>
      </c>
      <c r="D35" s="197" t="s">
        <v>219</v>
      </c>
      <c r="E35" s="197" t="s">
        <v>14</v>
      </c>
      <c r="F35" s="197" t="s">
        <v>466</v>
      </c>
      <c r="G35" s="197" t="s">
        <v>467</v>
      </c>
      <c r="H35" s="197" t="s">
        <v>10</v>
      </c>
      <c r="I35" s="198"/>
      <c r="J35" s="199"/>
    </row>
    <row r="36" spans="1:10" ht="13.5">
      <c r="A36" s="197" t="s">
        <v>14</v>
      </c>
      <c r="B36" s="197" t="s">
        <v>220</v>
      </c>
      <c r="C36" s="197" t="s">
        <v>221</v>
      </c>
      <c r="D36" s="197" t="s">
        <v>222</v>
      </c>
      <c r="E36" s="197" t="s">
        <v>14</v>
      </c>
      <c r="F36" s="197" t="s">
        <v>468</v>
      </c>
      <c r="G36" s="197" t="s">
        <v>469</v>
      </c>
      <c r="H36" s="197" t="s">
        <v>14</v>
      </c>
      <c r="I36" s="198"/>
      <c r="J36" s="199"/>
    </row>
    <row r="37" spans="1:10" ht="13.5">
      <c r="A37" s="197" t="s">
        <v>18</v>
      </c>
      <c r="B37" s="197" t="s">
        <v>223</v>
      </c>
      <c r="C37" s="197" t="s">
        <v>224</v>
      </c>
      <c r="D37" s="197" t="s">
        <v>211</v>
      </c>
      <c r="E37" s="197" t="s">
        <v>14</v>
      </c>
      <c r="F37" s="197" t="s">
        <v>470</v>
      </c>
      <c r="G37" s="197" t="s">
        <v>471</v>
      </c>
      <c r="H37" s="197" t="s">
        <v>18</v>
      </c>
      <c r="I37" s="198"/>
      <c r="J37" s="199"/>
    </row>
    <row r="38" spans="1:10" ht="13.5">
      <c r="A38" s="197" t="s">
        <v>22</v>
      </c>
      <c r="B38" s="197" t="s">
        <v>225</v>
      </c>
      <c r="C38" s="197" t="s">
        <v>226</v>
      </c>
      <c r="D38" s="197" t="s">
        <v>227</v>
      </c>
      <c r="E38" s="197" t="s">
        <v>327</v>
      </c>
      <c r="F38" s="197" t="s">
        <v>378</v>
      </c>
      <c r="G38" s="197" t="s">
        <v>472</v>
      </c>
      <c r="H38" s="197" t="s">
        <v>22</v>
      </c>
      <c r="I38" s="198"/>
      <c r="J38" s="199"/>
    </row>
    <row r="39" spans="1:10" ht="13.5">
      <c r="A39" s="200"/>
      <c r="B39" s="200"/>
      <c r="C39" s="201"/>
      <c r="D39" s="201"/>
      <c r="E39" s="201"/>
      <c r="F39" s="201"/>
      <c r="G39" s="201"/>
      <c r="H39" s="201"/>
      <c r="I39" s="202"/>
      <c r="J39" s="202"/>
    </row>
    <row r="40" spans="1:10" ht="13.5">
      <c r="A40" s="199"/>
      <c r="B40" s="203"/>
      <c r="C40" s="197"/>
      <c r="D40" s="197" t="s">
        <v>23</v>
      </c>
      <c r="E40" s="197" t="s">
        <v>24</v>
      </c>
      <c r="F40" s="197" t="s">
        <v>25</v>
      </c>
      <c r="G40" s="197" t="s">
        <v>26</v>
      </c>
      <c r="H40" s="197" t="s">
        <v>27</v>
      </c>
      <c r="I40" s="197" t="s">
        <v>28</v>
      </c>
      <c r="J40" s="197" t="s">
        <v>29</v>
      </c>
    </row>
    <row r="41" spans="1:10" ht="13.5">
      <c r="A41" s="199"/>
      <c r="B41" s="203"/>
      <c r="C41" s="197" t="s">
        <v>30</v>
      </c>
      <c r="D41" s="197" t="s">
        <v>332</v>
      </c>
      <c r="E41" s="197" t="s">
        <v>393</v>
      </c>
      <c r="F41" s="197" t="s">
        <v>331</v>
      </c>
      <c r="G41" s="197" t="s">
        <v>330</v>
      </c>
      <c r="H41" s="197"/>
      <c r="I41" s="197" t="s">
        <v>287</v>
      </c>
      <c r="J41" s="197" t="s">
        <v>22</v>
      </c>
    </row>
    <row r="42" spans="1:10" ht="13.5">
      <c r="A42" s="199"/>
      <c r="B42" s="203"/>
      <c r="C42" s="197" t="s">
        <v>86</v>
      </c>
      <c r="D42" s="197" t="s">
        <v>337</v>
      </c>
      <c r="E42" s="197" t="s">
        <v>330</v>
      </c>
      <c r="F42" s="197" t="s">
        <v>331</v>
      </c>
      <c r="G42" s="197"/>
      <c r="H42" s="197"/>
      <c r="I42" s="197" t="s">
        <v>282</v>
      </c>
      <c r="J42" s="197" t="s">
        <v>18</v>
      </c>
    </row>
    <row r="43" spans="1:10" ht="13.5">
      <c r="A43" s="199"/>
      <c r="B43" s="203"/>
      <c r="C43" s="197" t="s">
        <v>87</v>
      </c>
      <c r="D43" s="197" t="s">
        <v>330</v>
      </c>
      <c r="E43" s="197" t="s">
        <v>348</v>
      </c>
      <c r="F43" s="197" t="s">
        <v>473</v>
      </c>
      <c r="G43" s="197"/>
      <c r="H43" s="197"/>
      <c r="I43" s="197" t="s">
        <v>282</v>
      </c>
      <c r="J43" s="197" t="s">
        <v>14</v>
      </c>
    </row>
    <row r="44" spans="1:10" ht="13.5">
      <c r="A44" s="199"/>
      <c r="B44" s="203"/>
      <c r="C44" s="197" t="s">
        <v>31</v>
      </c>
      <c r="D44" s="197" t="s">
        <v>360</v>
      </c>
      <c r="E44" s="197" t="s">
        <v>345</v>
      </c>
      <c r="F44" s="197" t="s">
        <v>333</v>
      </c>
      <c r="G44" s="197" t="s">
        <v>336</v>
      </c>
      <c r="H44" s="197" t="s">
        <v>365</v>
      </c>
      <c r="I44" s="197" t="s">
        <v>31</v>
      </c>
      <c r="J44" s="197" t="s">
        <v>22</v>
      </c>
    </row>
    <row r="45" spans="1:10" ht="13.5">
      <c r="A45" s="199"/>
      <c r="B45" s="203"/>
      <c r="C45" s="197" t="s">
        <v>32</v>
      </c>
      <c r="D45" s="197" t="s">
        <v>333</v>
      </c>
      <c r="E45" s="197" t="s">
        <v>361</v>
      </c>
      <c r="F45" s="197" t="s">
        <v>361</v>
      </c>
      <c r="G45" s="197" t="s">
        <v>353</v>
      </c>
      <c r="H45" s="197" t="s">
        <v>457</v>
      </c>
      <c r="I45" s="197" t="s">
        <v>31</v>
      </c>
      <c r="J45" s="197" t="s">
        <v>18</v>
      </c>
    </row>
    <row r="46" spans="1:10" ht="13.5">
      <c r="A46" s="199"/>
      <c r="B46" s="203"/>
      <c r="C46" s="197" t="s">
        <v>88</v>
      </c>
      <c r="D46" s="197" t="s">
        <v>360</v>
      </c>
      <c r="E46" s="197" t="s">
        <v>332</v>
      </c>
      <c r="F46" s="197" t="s">
        <v>331</v>
      </c>
      <c r="G46" s="197"/>
      <c r="H46" s="197"/>
      <c r="I46" s="197" t="s">
        <v>282</v>
      </c>
      <c r="J46" s="197" t="s">
        <v>10</v>
      </c>
    </row>
    <row r="47" spans="1:10" ht="13.5">
      <c r="A47" s="199"/>
      <c r="B47" s="199"/>
      <c r="C47" s="200"/>
      <c r="D47" s="200"/>
      <c r="E47" s="200"/>
      <c r="F47" s="200"/>
      <c r="G47" s="200"/>
      <c r="H47" s="200"/>
      <c r="I47" s="200"/>
      <c r="J47" s="200"/>
    </row>
    <row r="48" spans="1:10" ht="13.5">
      <c r="A48" s="197"/>
      <c r="B48" s="197" t="s">
        <v>3</v>
      </c>
      <c r="C48" s="197" t="s">
        <v>51</v>
      </c>
      <c r="D48" s="197" t="s">
        <v>5</v>
      </c>
      <c r="E48" s="197" t="s">
        <v>6</v>
      </c>
      <c r="F48" s="197" t="s">
        <v>7</v>
      </c>
      <c r="G48" s="197" t="s">
        <v>8</v>
      </c>
      <c r="H48" s="197" t="s">
        <v>9</v>
      </c>
      <c r="I48" s="198"/>
      <c r="J48" s="199"/>
    </row>
    <row r="49" spans="1:10" ht="13.5">
      <c r="A49" s="197" t="s">
        <v>10</v>
      </c>
      <c r="B49" s="197" t="s">
        <v>228</v>
      </c>
      <c r="C49" s="197" t="s">
        <v>229</v>
      </c>
      <c r="D49" s="197" t="s">
        <v>230</v>
      </c>
      <c r="E49" s="197" t="s">
        <v>22</v>
      </c>
      <c r="F49" s="197" t="s">
        <v>474</v>
      </c>
      <c r="G49" s="197" t="s">
        <v>475</v>
      </c>
      <c r="H49" s="197" t="s">
        <v>10</v>
      </c>
      <c r="I49" s="198"/>
      <c r="J49" s="199"/>
    </row>
    <row r="50" spans="1:10" ht="13.5">
      <c r="A50" s="197" t="s">
        <v>14</v>
      </c>
      <c r="B50" s="197" t="s">
        <v>231</v>
      </c>
      <c r="C50" s="197" t="s">
        <v>232</v>
      </c>
      <c r="D50" s="197" t="s">
        <v>233</v>
      </c>
      <c r="E50" s="197" t="s">
        <v>14</v>
      </c>
      <c r="F50" s="197" t="s">
        <v>476</v>
      </c>
      <c r="G50" s="197" t="s">
        <v>477</v>
      </c>
      <c r="H50" s="197" t="s">
        <v>18</v>
      </c>
      <c r="I50" s="198"/>
      <c r="J50" s="199"/>
    </row>
    <row r="51" spans="1:10" ht="13.5">
      <c r="A51" s="197" t="s">
        <v>18</v>
      </c>
      <c r="B51" s="197" t="s">
        <v>234</v>
      </c>
      <c r="C51" s="197" t="s">
        <v>235</v>
      </c>
      <c r="D51" s="197" t="s">
        <v>236</v>
      </c>
      <c r="E51" s="197" t="s">
        <v>18</v>
      </c>
      <c r="F51" s="197" t="s">
        <v>478</v>
      </c>
      <c r="G51" s="197" t="s">
        <v>479</v>
      </c>
      <c r="H51" s="197" t="s">
        <v>14</v>
      </c>
      <c r="I51" s="198"/>
      <c r="J51" s="199"/>
    </row>
    <row r="52" spans="1:10" ht="13.5">
      <c r="A52" s="197" t="s">
        <v>22</v>
      </c>
      <c r="B52" s="197" t="s">
        <v>237</v>
      </c>
      <c r="C52" s="197" t="s">
        <v>238</v>
      </c>
      <c r="D52" s="197" t="s">
        <v>205</v>
      </c>
      <c r="E52" s="197" t="s">
        <v>10</v>
      </c>
      <c r="F52" s="197" t="s">
        <v>480</v>
      </c>
      <c r="G52" s="197" t="s">
        <v>481</v>
      </c>
      <c r="H52" s="197" t="s">
        <v>22</v>
      </c>
      <c r="I52" s="198"/>
      <c r="J52" s="199"/>
    </row>
    <row r="53" spans="1:10" ht="13.5">
      <c r="A53" s="197" t="s">
        <v>134</v>
      </c>
      <c r="B53" s="197" t="s">
        <v>239</v>
      </c>
      <c r="C53" s="197" t="s">
        <v>240</v>
      </c>
      <c r="D53" s="197" t="s">
        <v>219</v>
      </c>
      <c r="E53" s="197" t="s">
        <v>327</v>
      </c>
      <c r="F53" s="197" t="s">
        <v>482</v>
      </c>
      <c r="G53" s="197" t="s">
        <v>483</v>
      </c>
      <c r="H53" s="197" t="s">
        <v>134</v>
      </c>
      <c r="I53" s="198"/>
      <c r="J53" s="199"/>
    </row>
    <row r="54" spans="1:10" ht="13.5">
      <c r="A54" s="200"/>
      <c r="B54" s="200"/>
      <c r="C54" s="201"/>
      <c r="D54" s="201"/>
      <c r="E54" s="201"/>
      <c r="F54" s="201"/>
      <c r="G54" s="201"/>
      <c r="H54" s="201"/>
      <c r="I54" s="202"/>
      <c r="J54" s="202"/>
    </row>
    <row r="55" spans="1:10" ht="13.5">
      <c r="A55" s="199"/>
      <c r="B55" s="203"/>
      <c r="C55" s="197"/>
      <c r="D55" s="197" t="s">
        <v>23</v>
      </c>
      <c r="E55" s="197" t="s">
        <v>24</v>
      </c>
      <c r="F55" s="197" t="s">
        <v>25</v>
      </c>
      <c r="G55" s="197" t="s">
        <v>26</v>
      </c>
      <c r="H55" s="197" t="s">
        <v>27</v>
      </c>
      <c r="I55" s="197" t="s">
        <v>28</v>
      </c>
      <c r="J55" s="197" t="s">
        <v>29</v>
      </c>
    </row>
    <row r="56" spans="1:10" ht="13.5">
      <c r="A56" s="199"/>
      <c r="B56" s="203"/>
      <c r="C56" s="197" t="s">
        <v>241</v>
      </c>
      <c r="D56" s="197" t="s">
        <v>330</v>
      </c>
      <c r="E56" s="197" t="s">
        <v>331</v>
      </c>
      <c r="F56" s="197" t="s">
        <v>337</v>
      </c>
      <c r="G56" s="197"/>
      <c r="H56" s="197"/>
      <c r="I56" s="197" t="s">
        <v>282</v>
      </c>
      <c r="J56" s="197" t="s">
        <v>22</v>
      </c>
    </row>
    <row r="57" spans="1:10" ht="13.5">
      <c r="A57" s="199"/>
      <c r="B57" s="203"/>
      <c r="C57" s="197" t="s">
        <v>86</v>
      </c>
      <c r="D57" s="197" t="s">
        <v>359</v>
      </c>
      <c r="E57" s="197" t="s">
        <v>330</v>
      </c>
      <c r="F57" s="197" t="s">
        <v>380</v>
      </c>
      <c r="G57" s="197" t="s">
        <v>330</v>
      </c>
      <c r="H57" s="197"/>
      <c r="I57" s="197" t="s">
        <v>287</v>
      </c>
      <c r="J57" s="197" t="s">
        <v>18</v>
      </c>
    </row>
    <row r="58" spans="1:10" ht="13.5">
      <c r="A58" s="199"/>
      <c r="B58" s="203"/>
      <c r="C58" s="197" t="s">
        <v>30</v>
      </c>
      <c r="D58" s="197" t="s">
        <v>345</v>
      </c>
      <c r="E58" s="197" t="s">
        <v>353</v>
      </c>
      <c r="F58" s="197" t="s">
        <v>346</v>
      </c>
      <c r="G58" s="197" t="s">
        <v>346</v>
      </c>
      <c r="H58" s="197"/>
      <c r="I58" s="197" t="s">
        <v>287</v>
      </c>
      <c r="J58" s="197" t="s">
        <v>14</v>
      </c>
    </row>
    <row r="59" spans="1:10" ht="13.5">
      <c r="A59" s="199"/>
      <c r="B59" s="203"/>
      <c r="C59" s="197" t="s">
        <v>242</v>
      </c>
      <c r="D59" s="197" t="s">
        <v>353</v>
      </c>
      <c r="E59" s="197" t="s">
        <v>465</v>
      </c>
      <c r="F59" s="197" t="s">
        <v>346</v>
      </c>
      <c r="G59" s="197" t="s">
        <v>332</v>
      </c>
      <c r="H59" s="197"/>
      <c r="I59" s="197" t="s">
        <v>287</v>
      </c>
      <c r="J59" s="197" t="s">
        <v>10</v>
      </c>
    </row>
    <row r="60" spans="1:10" ht="13.5">
      <c r="A60" s="199"/>
      <c r="B60" s="203"/>
      <c r="C60" s="197" t="s">
        <v>88</v>
      </c>
      <c r="D60" s="197" t="s">
        <v>335</v>
      </c>
      <c r="E60" s="197" t="s">
        <v>335</v>
      </c>
      <c r="F60" s="197" t="s">
        <v>332</v>
      </c>
      <c r="G60" s="197"/>
      <c r="H60" s="197"/>
      <c r="I60" s="197" t="s">
        <v>282</v>
      </c>
      <c r="J60" s="197" t="s">
        <v>134</v>
      </c>
    </row>
    <row r="61" spans="1:10" ht="13.5">
      <c r="A61" s="199"/>
      <c r="B61" s="203"/>
      <c r="C61" s="197" t="s">
        <v>87</v>
      </c>
      <c r="D61" s="197" t="s">
        <v>330</v>
      </c>
      <c r="E61" s="197" t="s">
        <v>331</v>
      </c>
      <c r="F61" s="197" t="s">
        <v>331</v>
      </c>
      <c r="G61" s="197"/>
      <c r="H61" s="197"/>
      <c r="I61" s="197" t="s">
        <v>282</v>
      </c>
      <c r="J61" s="197" t="s">
        <v>18</v>
      </c>
    </row>
    <row r="62" spans="1:10" ht="13.5">
      <c r="A62" s="199"/>
      <c r="B62" s="203"/>
      <c r="C62" s="197" t="s">
        <v>31</v>
      </c>
      <c r="D62" s="197" t="s">
        <v>346</v>
      </c>
      <c r="E62" s="197" t="s">
        <v>347</v>
      </c>
      <c r="F62" s="197" t="s">
        <v>333</v>
      </c>
      <c r="G62" s="197" t="s">
        <v>393</v>
      </c>
      <c r="H62" s="197" t="s">
        <v>393</v>
      </c>
      <c r="I62" s="197" t="s">
        <v>31</v>
      </c>
      <c r="J62" s="197" t="s">
        <v>134</v>
      </c>
    </row>
    <row r="63" spans="1:10" ht="13.5">
      <c r="A63" s="199"/>
      <c r="B63" s="203"/>
      <c r="C63" s="197" t="s">
        <v>243</v>
      </c>
      <c r="D63" s="197" t="s">
        <v>332</v>
      </c>
      <c r="E63" s="197" t="s">
        <v>353</v>
      </c>
      <c r="F63" s="197" t="s">
        <v>330</v>
      </c>
      <c r="G63" s="197" t="s">
        <v>332</v>
      </c>
      <c r="H63" s="197"/>
      <c r="I63" s="197" t="s">
        <v>287</v>
      </c>
      <c r="J63" s="197" t="s">
        <v>10</v>
      </c>
    </row>
    <row r="64" spans="1:10" ht="13.5">
      <c r="A64" s="199"/>
      <c r="B64" s="203"/>
      <c r="C64" s="197" t="s">
        <v>32</v>
      </c>
      <c r="D64" s="197" t="s">
        <v>360</v>
      </c>
      <c r="E64" s="197" t="s">
        <v>335</v>
      </c>
      <c r="F64" s="197" t="s">
        <v>333</v>
      </c>
      <c r="G64" s="197" t="s">
        <v>346</v>
      </c>
      <c r="H64" s="197"/>
      <c r="I64" s="197" t="s">
        <v>287</v>
      </c>
      <c r="J64" s="197" t="s">
        <v>22</v>
      </c>
    </row>
    <row r="65" spans="1:10" ht="13.5">
      <c r="A65" s="199"/>
      <c r="B65" s="203"/>
      <c r="C65" s="197" t="s">
        <v>244</v>
      </c>
      <c r="D65" s="197" t="s">
        <v>359</v>
      </c>
      <c r="E65" s="197" t="s">
        <v>335</v>
      </c>
      <c r="F65" s="197" t="s">
        <v>346</v>
      </c>
      <c r="G65" s="197" t="s">
        <v>335</v>
      </c>
      <c r="H65" s="197"/>
      <c r="I65" s="197" t="s">
        <v>287</v>
      </c>
      <c r="J65" s="197" t="s">
        <v>14</v>
      </c>
    </row>
    <row r="66" spans="1:10" ht="13.5">
      <c r="A66" s="199"/>
      <c r="B66" s="199"/>
      <c r="C66" s="200"/>
      <c r="D66" s="200"/>
      <c r="E66" s="200"/>
      <c r="F66" s="200"/>
      <c r="G66" s="200"/>
      <c r="H66" s="200"/>
      <c r="I66" s="200"/>
      <c r="J66" s="200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152"/>
  <sheetViews>
    <sheetView tabSelected="1" zoomScalePageLayoutView="0" workbookViewId="0" topLeftCell="A1">
      <selection activeCell="P2" sqref="P2"/>
    </sheetView>
  </sheetViews>
  <sheetFormatPr defaultColWidth="9.140625" defaultRowHeight="12.75"/>
  <cols>
    <col min="1" max="1" width="1.57421875" style="0" customWidth="1"/>
    <col min="2" max="2" width="7.57421875" style="0" customWidth="1"/>
    <col min="3" max="3" width="17.28125" style="0" customWidth="1"/>
    <col min="4" max="4" width="19.00390625" style="0" customWidth="1"/>
    <col min="5" max="5" width="5.8515625" style="0" customWidth="1"/>
    <col min="6" max="6" width="5.7109375" style="0" customWidth="1"/>
    <col min="7" max="7" width="4.8515625" style="0" customWidth="1"/>
    <col min="8" max="8" width="5.57421875" style="0" customWidth="1"/>
    <col min="9" max="9" width="5.421875" style="0" customWidth="1"/>
    <col min="10" max="10" width="5.140625" style="0" customWidth="1"/>
    <col min="11" max="14" width="3.7109375" style="0" customWidth="1"/>
    <col min="15" max="15" width="9.140625" style="0" customWidth="1"/>
  </cols>
  <sheetData>
    <row r="2" spans="2:14" ht="12.75">
      <c r="B2" s="110"/>
      <c r="C2" s="111"/>
      <c r="D2" s="111"/>
      <c r="E2" s="111"/>
      <c r="F2" s="112"/>
      <c r="G2" s="113" t="s">
        <v>253</v>
      </c>
      <c r="H2" s="114"/>
      <c r="I2" s="115" t="s">
        <v>303</v>
      </c>
      <c r="J2" s="115"/>
      <c r="K2" s="115"/>
      <c r="L2" s="115"/>
      <c r="M2" s="115"/>
      <c r="N2" s="116"/>
    </row>
    <row r="3" spans="2:14" ht="12.75">
      <c r="B3" s="117"/>
      <c r="C3" s="44" t="s">
        <v>254</v>
      </c>
      <c r="D3" s="44"/>
      <c r="F3" s="39"/>
      <c r="G3" s="113" t="s">
        <v>255</v>
      </c>
      <c r="H3" s="118"/>
      <c r="I3" s="115" t="s">
        <v>281</v>
      </c>
      <c r="J3" s="115"/>
      <c r="K3" s="115"/>
      <c r="L3" s="115"/>
      <c r="M3" s="115"/>
      <c r="N3" s="116"/>
    </row>
    <row r="4" spans="2:14" ht="15">
      <c r="B4" s="117"/>
      <c r="C4" s="119" t="s">
        <v>304</v>
      </c>
      <c r="D4" s="119"/>
      <c r="F4" s="39"/>
      <c r="G4" s="113" t="s">
        <v>256</v>
      </c>
      <c r="H4" s="118"/>
      <c r="I4" s="115" t="s">
        <v>245</v>
      </c>
      <c r="J4" s="115"/>
      <c r="K4" s="115"/>
      <c r="L4" s="115"/>
      <c r="M4" s="115"/>
      <c r="N4" s="116"/>
    </row>
    <row r="5" spans="2:14" ht="15">
      <c r="B5" s="117"/>
      <c r="C5" t="s">
        <v>305</v>
      </c>
      <c r="D5" s="119"/>
      <c r="F5" s="39"/>
      <c r="G5" s="113" t="s">
        <v>306</v>
      </c>
      <c r="H5" s="118"/>
      <c r="I5" s="115">
        <v>43793</v>
      </c>
      <c r="J5" s="115"/>
      <c r="K5" s="115"/>
      <c r="L5" s="115"/>
      <c r="M5" s="115"/>
      <c r="N5" s="116"/>
    </row>
    <row r="6" spans="2:14" ht="13.5" thickBot="1">
      <c r="B6" s="117"/>
      <c r="N6" s="120"/>
    </row>
    <row r="7" spans="2:14" ht="12.75">
      <c r="B7" s="121" t="s">
        <v>260</v>
      </c>
      <c r="C7" s="122" t="s">
        <v>54</v>
      </c>
      <c r="D7" s="122"/>
      <c r="E7" s="123"/>
      <c r="F7" s="124" t="s">
        <v>261</v>
      </c>
      <c r="G7" s="122" t="s">
        <v>13</v>
      </c>
      <c r="H7" s="122"/>
      <c r="I7" s="122"/>
      <c r="J7" s="122"/>
      <c r="K7" s="122"/>
      <c r="L7" s="122"/>
      <c r="M7" s="122"/>
      <c r="N7" s="125"/>
    </row>
    <row r="8" spans="2:14" ht="14.25">
      <c r="B8" s="126" t="s">
        <v>262</v>
      </c>
      <c r="C8" s="127" t="s">
        <v>104</v>
      </c>
      <c r="D8" s="127"/>
      <c r="E8" s="128"/>
      <c r="F8" s="129" t="s">
        <v>263</v>
      </c>
      <c r="G8" s="127" t="s">
        <v>307</v>
      </c>
      <c r="H8" s="127"/>
      <c r="I8" s="127"/>
      <c r="J8" s="127"/>
      <c r="K8" s="127"/>
      <c r="L8" s="127"/>
      <c r="M8" s="127"/>
      <c r="N8" s="130"/>
    </row>
    <row r="9" spans="2:14" ht="14.25">
      <c r="B9" s="126" t="s">
        <v>264</v>
      </c>
      <c r="C9" s="127" t="s">
        <v>308</v>
      </c>
      <c r="D9" s="127"/>
      <c r="E9" s="128"/>
      <c r="F9" s="129" t="s">
        <v>265</v>
      </c>
      <c r="G9" s="127" t="s">
        <v>126</v>
      </c>
      <c r="H9" s="127"/>
      <c r="I9" s="127"/>
      <c r="J9" s="127"/>
      <c r="K9" s="127"/>
      <c r="L9" s="127"/>
      <c r="M9" s="127"/>
      <c r="N9" s="130"/>
    </row>
    <row r="10" spans="2:14" ht="12.75">
      <c r="B10" s="131" t="s">
        <v>309</v>
      </c>
      <c r="C10" s="132"/>
      <c r="D10" s="132"/>
      <c r="E10" s="133"/>
      <c r="F10" s="132" t="s">
        <v>309</v>
      </c>
      <c r="G10" s="132"/>
      <c r="H10" s="132"/>
      <c r="I10" s="132"/>
      <c r="J10" s="132"/>
      <c r="K10" s="132"/>
      <c r="L10" s="132"/>
      <c r="M10" s="132"/>
      <c r="N10" s="134"/>
    </row>
    <row r="11" spans="2:14" ht="12.75">
      <c r="B11" s="135" t="s">
        <v>310</v>
      </c>
      <c r="C11" s="127" t="s">
        <v>311</v>
      </c>
      <c r="D11" s="127"/>
      <c r="E11" s="128"/>
      <c r="F11" s="136" t="s">
        <v>310</v>
      </c>
      <c r="G11" s="127" t="s">
        <v>312</v>
      </c>
      <c r="H11" s="127"/>
      <c r="I11" s="127"/>
      <c r="J11" s="127"/>
      <c r="K11" s="127"/>
      <c r="L11" s="127"/>
      <c r="M11" s="127"/>
      <c r="N11" s="130"/>
    </row>
    <row r="12" spans="2:14" ht="13.5" thickBot="1">
      <c r="B12" s="137" t="s">
        <v>310</v>
      </c>
      <c r="C12" s="138" t="s">
        <v>313</v>
      </c>
      <c r="D12" s="138"/>
      <c r="E12" s="139"/>
      <c r="F12" s="140" t="s">
        <v>310</v>
      </c>
      <c r="G12" s="138" t="s">
        <v>314</v>
      </c>
      <c r="H12" s="138"/>
      <c r="I12" s="138"/>
      <c r="J12" s="138"/>
      <c r="K12" s="138"/>
      <c r="L12" s="138"/>
      <c r="M12" s="138"/>
      <c r="N12" s="141"/>
    </row>
    <row r="13" spans="2:14" ht="12.75">
      <c r="B13" s="117"/>
      <c r="N13" s="120"/>
    </row>
    <row r="14" spans="2:14" ht="13.5" thickBot="1">
      <c r="B14" s="142" t="s">
        <v>268</v>
      </c>
      <c r="F14" s="143">
        <v>1</v>
      </c>
      <c r="G14" s="143">
        <v>2</v>
      </c>
      <c r="H14" s="143">
        <v>3</v>
      </c>
      <c r="I14" s="143">
        <v>4</v>
      </c>
      <c r="J14" s="143">
        <v>5</v>
      </c>
      <c r="K14" s="144" t="s">
        <v>7</v>
      </c>
      <c r="L14" s="144"/>
      <c r="M14" s="143" t="s">
        <v>269</v>
      </c>
      <c r="N14" s="145" t="s">
        <v>270</v>
      </c>
    </row>
    <row r="15" spans="2:14" ht="14.25">
      <c r="B15" s="146" t="s">
        <v>271</v>
      </c>
      <c r="C15" s="147" t="str">
        <f>IF(C8&gt;"",C8&amp;" - "&amp;G8,"")</f>
        <v>Heljala Anni - Burkova Anastasiia</v>
      </c>
      <c r="D15" s="147"/>
      <c r="E15" s="148"/>
      <c r="F15" s="149">
        <v>-4</v>
      </c>
      <c r="G15" s="149">
        <v>-2</v>
      </c>
      <c r="H15" s="149">
        <v>-4</v>
      </c>
      <c r="I15" s="149"/>
      <c r="J15" s="150"/>
      <c r="K15" s="151">
        <f>IF(ISBLANK(F15),"",COUNTIF(F15:J15,"&gt;=0"))</f>
        <v>0</v>
      </c>
      <c r="L15" s="152">
        <f>IF(ISBLANK(F15),"",IF(LEFT(F15)="-",1,0)+IF(LEFT(G15)="-",1,0)+IF(LEFT(H15)="-",1,0)+IF(LEFT(I15)="-",1,0)+IF(LEFT(J15)="-",1,0))</f>
        <v>3</v>
      </c>
      <c r="M15" s="153">
        <f aca="true" t="shared" si="0" ref="M15:N19">IF(K15=3,1,"")</f>
      </c>
      <c r="N15" s="154">
        <f t="shared" si="0"/>
        <v>1</v>
      </c>
    </row>
    <row r="16" spans="2:14" ht="14.25">
      <c r="B16" s="146" t="s">
        <v>272</v>
      </c>
      <c r="C16" s="147" t="str">
        <f>IF(C9&gt;"",C9&amp;" - "&amp;G9,"")</f>
        <v>Pakula Heidi - Eriksson Sofie</v>
      </c>
      <c r="D16" s="147"/>
      <c r="E16" s="148"/>
      <c r="F16" s="149">
        <v>-2</v>
      </c>
      <c r="G16" s="149">
        <v>-4</v>
      </c>
      <c r="H16" s="149">
        <v>-5</v>
      </c>
      <c r="I16" s="149"/>
      <c r="J16" s="155"/>
      <c r="K16" s="136">
        <f>IF(ISBLANK(F16),"",COUNTIF(F16:J16,"&gt;=0"))</f>
        <v>0</v>
      </c>
      <c r="L16" s="156">
        <f>IF(ISBLANK(F16),"",IF(LEFT(F16)="-",1,0)+IF(LEFT(G16)="-",1,0)+IF(LEFT(H16)="-",1,0)+IF(LEFT(I16)="-",1,0)+IF(LEFT(J16)="-",1,0))</f>
        <v>3</v>
      </c>
      <c r="M16" s="157">
        <f t="shared" si="0"/>
      </c>
      <c r="N16" s="158">
        <f t="shared" si="0"/>
        <v>1</v>
      </c>
    </row>
    <row r="17" spans="2:14" ht="12.75">
      <c r="B17" s="159" t="s">
        <v>315</v>
      </c>
      <c r="C17" s="160" t="str">
        <f>IF(C11&gt;"",C11&amp;" / "&amp;C12,"")</f>
        <v>Heljala / Pakula</v>
      </c>
      <c r="D17" s="160" t="str">
        <f>IF(G11&gt;"",G11&amp;" / "&amp;G12,"")</f>
        <v>Burkova / Eriksson</v>
      </c>
      <c r="E17" s="161"/>
      <c r="F17" s="149">
        <v>-4</v>
      </c>
      <c r="G17" s="149">
        <v>-5</v>
      </c>
      <c r="H17" s="149">
        <v>-1</v>
      </c>
      <c r="I17" s="149"/>
      <c r="J17" s="155"/>
      <c r="K17" s="136">
        <f>IF(ISBLANK(F17),"",COUNTIF(F17:J17,"&gt;=0"))</f>
        <v>0</v>
      </c>
      <c r="L17" s="156">
        <f>IF(ISBLANK(F17),"",IF(LEFT(F17)="-",1,0)+IF(LEFT(G17)="-",1,0)+IF(LEFT(H17)="-",1,0)+IF(LEFT(I17)="-",1,0)+IF(LEFT(J17)="-",1,0))</f>
        <v>3</v>
      </c>
      <c r="M17" s="157">
        <f t="shared" si="0"/>
      </c>
      <c r="N17" s="158">
        <f t="shared" si="0"/>
        <v>1</v>
      </c>
    </row>
    <row r="18" spans="2:14" ht="14.25">
      <c r="B18" s="146" t="s">
        <v>274</v>
      </c>
      <c r="C18" s="147" t="str">
        <f>IF(C8&gt;"",C8&amp;" - "&amp;G9,"")</f>
        <v>Heljala Anni - Eriksson Sofie</v>
      </c>
      <c r="D18" s="147"/>
      <c r="E18" s="148"/>
      <c r="F18" s="149"/>
      <c r="G18" s="149"/>
      <c r="H18" s="149"/>
      <c r="I18" s="149"/>
      <c r="J18" s="155"/>
      <c r="K18" s="136">
        <f>IF(ISBLANK(F18),"",COUNTIF(F18:J18,"&gt;=0"))</f>
      </c>
      <c r="L18" s="156">
        <f>IF(ISBLANK(F18),"",IF(LEFT(F18)="-",1,0)+IF(LEFT(G18)="-",1,0)+IF(LEFT(H18)="-",1,0)+IF(LEFT(I18)="-",1,0)+IF(LEFT(J18)="-",1,0))</f>
      </c>
      <c r="M18" s="157">
        <f t="shared" si="0"/>
      </c>
      <c r="N18" s="158">
        <f t="shared" si="0"/>
      </c>
    </row>
    <row r="19" spans="2:14" ht="15" thickBot="1">
      <c r="B19" s="146" t="s">
        <v>275</v>
      </c>
      <c r="C19" s="147" t="str">
        <f>IF(C9&gt;"",C9&amp;" - "&amp;G8,"")</f>
        <v>Pakula Heidi - Burkova Anastasiia</v>
      </c>
      <c r="D19" s="147"/>
      <c r="E19" s="148"/>
      <c r="F19" s="149"/>
      <c r="G19" s="149"/>
      <c r="H19" s="149"/>
      <c r="I19" s="149"/>
      <c r="J19" s="155"/>
      <c r="K19" s="140">
        <f>IF(ISBLANK(F19),"",COUNTIF(F19:J19,"&gt;=0"))</f>
      </c>
      <c r="L19" s="162">
        <f>IF(ISBLANK(F19),"",IF(LEFT(F19)="-",1,0)+IF(LEFT(G19)="-",1,0)+IF(LEFT(H19)="-",1,0)+IF(LEFT(I19)="-",1,0)+IF(LEFT(J19)="-",1,0))</f>
      </c>
      <c r="M19" s="163">
        <f t="shared" si="0"/>
      </c>
      <c r="N19" s="164">
        <f t="shared" si="0"/>
      </c>
    </row>
    <row r="20" spans="2:14" ht="18" thickBot="1">
      <c r="B20" s="117"/>
      <c r="F20" s="85"/>
      <c r="G20" s="85"/>
      <c r="H20" s="85"/>
      <c r="I20" s="165" t="s">
        <v>276</v>
      </c>
      <c r="J20" s="165"/>
      <c r="K20" s="166">
        <f>COUNTIF(K15:K19,"=3")</f>
        <v>0</v>
      </c>
      <c r="L20" s="167">
        <f>COUNTIF(L15:L19,"=3")</f>
        <v>3</v>
      </c>
      <c r="M20" s="168">
        <f>SUM(M15:M19)</f>
        <v>0</v>
      </c>
      <c r="N20" s="169">
        <f>SUM(N15:N19)</f>
        <v>3</v>
      </c>
    </row>
    <row r="21" spans="2:14" ht="14.25">
      <c r="B21" s="170" t="s">
        <v>277</v>
      </c>
      <c r="N21" s="120"/>
    </row>
    <row r="22" spans="2:14" ht="14.25">
      <c r="B22" s="171" t="s">
        <v>278</v>
      </c>
      <c r="D22" s="172" t="s">
        <v>279</v>
      </c>
      <c r="F22" s="172" t="s">
        <v>29</v>
      </c>
      <c r="G22" s="172"/>
      <c r="H22" s="173"/>
      <c r="J22" s="174" t="s">
        <v>280</v>
      </c>
      <c r="K22" s="174"/>
      <c r="L22" s="174"/>
      <c r="M22" s="174"/>
      <c r="N22" s="175"/>
    </row>
    <row r="23" spans="2:14" ht="21" thickBot="1">
      <c r="B23" s="176"/>
      <c r="C23" s="177"/>
      <c r="D23" s="177"/>
      <c r="E23" s="85"/>
      <c r="F23" s="177"/>
      <c r="G23" s="177"/>
      <c r="H23" s="177"/>
      <c r="I23" s="177"/>
      <c r="J23" s="178" t="str">
        <f>IF(M20=3,C7,IF(N20=3,G7,""))</f>
        <v>KoKa</v>
      </c>
      <c r="K23" s="178"/>
      <c r="L23" s="178"/>
      <c r="M23" s="178"/>
      <c r="N23" s="179"/>
    </row>
    <row r="24" spans="2:14" ht="12.75">
      <c r="B24" s="180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2"/>
    </row>
    <row r="28" spans="2:14" ht="12.75">
      <c r="B28" s="110"/>
      <c r="C28" s="111"/>
      <c r="D28" s="111"/>
      <c r="E28" s="111"/>
      <c r="F28" s="112"/>
      <c r="G28" s="113" t="s">
        <v>253</v>
      </c>
      <c r="H28" s="114"/>
      <c r="I28" s="115" t="s">
        <v>303</v>
      </c>
      <c r="J28" s="115"/>
      <c r="K28" s="115"/>
      <c r="L28" s="115"/>
      <c r="M28" s="115"/>
      <c r="N28" s="116"/>
    </row>
    <row r="29" spans="2:14" ht="12.75">
      <c r="B29" s="117"/>
      <c r="C29" s="44" t="s">
        <v>254</v>
      </c>
      <c r="D29" s="44"/>
      <c r="F29" s="39"/>
      <c r="G29" s="113" t="s">
        <v>255</v>
      </c>
      <c r="H29" s="118"/>
      <c r="I29" s="115" t="s">
        <v>281</v>
      </c>
      <c r="J29" s="115"/>
      <c r="K29" s="115"/>
      <c r="L29" s="115"/>
      <c r="M29" s="115"/>
      <c r="N29" s="116"/>
    </row>
    <row r="30" spans="2:14" ht="15">
      <c r="B30" s="117"/>
      <c r="C30" s="119" t="s">
        <v>304</v>
      </c>
      <c r="D30" s="119"/>
      <c r="F30" s="39"/>
      <c r="G30" s="113" t="s">
        <v>256</v>
      </c>
      <c r="H30" s="118"/>
      <c r="I30" s="115" t="s">
        <v>245</v>
      </c>
      <c r="J30" s="115"/>
      <c r="K30" s="115"/>
      <c r="L30" s="115"/>
      <c r="M30" s="115"/>
      <c r="N30" s="116"/>
    </row>
    <row r="31" spans="2:14" ht="15">
      <c r="B31" s="117"/>
      <c r="C31" t="s">
        <v>305</v>
      </c>
      <c r="D31" s="119"/>
      <c r="F31" s="39"/>
      <c r="G31" s="113" t="s">
        <v>306</v>
      </c>
      <c r="H31" s="118"/>
      <c r="I31" s="115">
        <v>43793</v>
      </c>
      <c r="J31" s="115"/>
      <c r="K31" s="115"/>
      <c r="L31" s="115"/>
      <c r="M31" s="115"/>
      <c r="N31" s="116"/>
    </row>
    <row r="32" spans="2:14" ht="13.5" thickBot="1">
      <c r="B32" s="117"/>
      <c r="N32" s="120"/>
    </row>
    <row r="33" spans="2:14" ht="12.75">
      <c r="B33" s="121" t="s">
        <v>260</v>
      </c>
      <c r="C33" s="122" t="s">
        <v>249</v>
      </c>
      <c r="D33" s="122"/>
      <c r="E33" s="123"/>
      <c r="F33" s="124" t="s">
        <v>261</v>
      </c>
      <c r="G33" s="122" t="s">
        <v>252</v>
      </c>
      <c r="H33" s="122"/>
      <c r="I33" s="122"/>
      <c r="J33" s="122"/>
      <c r="K33" s="122"/>
      <c r="L33" s="122"/>
      <c r="M33" s="122"/>
      <c r="N33" s="125"/>
    </row>
    <row r="34" spans="2:14" ht="14.25">
      <c r="B34" s="126" t="s">
        <v>262</v>
      </c>
      <c r="C34" s="127" t="s">
        <v>316</v>
      </c>
      <c r="D34" s="127"/>
      <c r="E34" s="128"/>
      <c r="F34" s="129" t="s">
        <v>263</v>
      </c>
      <c r="G34" s="127" t="s">
        <v>317</v>
      </c>
      <c r="H34" s="127"/>
      <c r="I34" s="127"/>
      <c r="J34" s="127"/>
      <c r="K34" s="127"/>
      <c r="L34" s="127"/>
      <c r="M34" s="127"/>
      <c r="N34" s="130"/>
    </row>
    <row r="35" spans="2:14" ht="14.25">
      <c r="B35" s="126" t="s">
        <v>264</v>
      </c>
      <c r="C35" s="127" t="s">
        <v>318</v>
      </c>
      <c r="D35" s="127"/>
      <c r="E35" s="128"/>
      <c r="F35" s="129" t="s">
        <v>265</v>
      </c>
      <c r="G35" s="127" t="s">
        <v>319</v>
      </c>
      <c r="H35" s="127"/>
      <c r="I35" s="127"/>
      <c r="J35" s="127"/>
      <c r="K35" s="127"/>
      <c r="L35" s="127"/>
      <c r="M35" s="127"/>
      <c r="N35" s="130"/>
    </row>
    <row r="36" spans="2:14" ht="12.75">
      <c r="B36" s="131" t="s">
        <v>309</v>
      </c>
      <c r="C36" s="132"/>
      <c r="D36" s="132"/>
      <c r="E36" s="133"/>
      <c r="F36" s="132" t="s">
        <v>309</v>
      </c>
      <c r="G36" s="132"/>
      <c r="H36" s="132"/>
      <c r="I36" s="132"/>
      <c r="J36" s="132"/>
      <c r="K36" s="132"/>
      <c r="L36" s="132"/>
      <c r="M36" s="132"/>
      <c r="N36" s="134"/>
    </row>
    <row r="37" spans="2:14" ht="12.75">
      <c r="B37" s="135" t="s">
        <v>310</v>
      </c>
      <c r="C37" s="127" t="s">
        <v>320</v>
      </c>
      <c r="D37" s="127"/>
      <c r="E37" s="128"/>
      <c r="F37" s="136" t="s">
        <v>310</v>
      </c>
      <c r="G37" s="127" t="s">
        <v>321</v>
      </c>
      <c r="H37" s="127"/>
      <c r="I37" s="127"/>
      <c r="J37" s="127"/>
      <c r="K37" s="127"/>
      <c r="L37" s="127"/>
      <c r="M37" s="127"/>
      <c r="N37" s="130"/>
    </row>
    <row r="38" spans="2:14" ht="13.5" thickBot="1">
      <c r="B38" s="137" t="s">
        <v>310</v>
      </c>
      <c r="C38" s="138" t="s">
        <v>314</v>
      </c>
      <c r="D38" s="138"/>
      <c r="E38" s="139"/>
      <c r="F38" s="140" t="s">
        <v>310</v>
      </c>
      <c r="G38" s="138" t="s">
        <v>322</v>
      </c>
      <c r="H38" s="138"/>
      <c r="I38" s="138"/>
      <c r="J38" s="138"/>
      <c r="K38" s="138"/>
      <c r="L38" s="138"/>
      <c r="M38" s="138"/>
      <c r="N38" s="141"/>
    </row>
    <row r="39" spans="2:14" ht="12.75">
      <c r="B39" s="117"/>
      <c r="N39" s="120"/>
    </row>
    <row r="40" spans="2:14" ht="13.5" thickBot="1">
      <c r="B40" s="142" t="s">
        <v>268</v>
      </c>
      <c r="F40" s="143">
        <v>1</v>
      </c>
      <c r="G40" s="143">
        <v>2</v>
      </c>
      <c r="H40" s="143">
        <v>3</v>
      </c>
      <c r="I40" s="143">
        <v>4</v>
      </c>
      <c r="J40" s="143">
        <v>5</v>
      </c>
      <c r="K40" s="144" t="s">
        <v>7</v>
      </c>
      <c r="L40" s="144"/>
      <c r="M40" s="143" t="s">
        <v>269</v>
      </c>
      <c r="N40" s="145" t="s">
        <v>270</v>
      </c>
    </row>
    <row r="41" spans="2:14" ht="14.25">
      <c r="B41" s="146" t="s">
        <v>271</v>
      </c>
      <c r="C41" s="147" t="str">
        <f>IF(C34&gt;"",C34&amp;" - "&amp;G34,"")</f>
        <v>Rissanen Elli - Kadar Ildiko</v>
      </c>
      <c r="D41" s="147"/>
      <c r="E41" s="148"/>
      <c r="F41" s="149">
        <v>4</v>
      </c>
      <c r="G41" s="149">
        <v>4</v>
      </c>
      <c r="H41" s="149">
        <v>5</v>
      </c>
      <c r="I41" s="149"/>
      <c r="J41" s="150"/>
      <c r="K41" s="151">
        <f>IF(ISBLANK(F41),"",COUNTIF(F41:J41,"&gt;=0"))</f>
        <v>3</v>
      </c>
      <c r="L41" s="152">
        <f>IF(ISBLANK(F41),"",IF(LEFT(F41)="-",1,0)+IF(LEFT(G41)="-",1,0)+IF(LEFT(H41)="-",1,0)+IF(LEFT(I41)="-",1,0)+IF(LEFT(J41)="-",1,0))</f>
        <v>0</v>
      </c>
      <c r="M41" s="153">
        <f aca="true" t="shared" si="1" ref="M41:N45">IF(K41=3,1,"")</f>
        <v>1</v>
      </c>
      <c r="N41" s="154">
        <f t="shared" si="1"/>
      </c>
    </row>
    <row r="42" spans="2:14" ht="14.25">
      <c r="B42" s="146" t="s">
        <v>272</v>
      </c>
      <c r="C42" s="147" t="str">
        <f>IF(C35&gt;"",C35&amp;" - "&amp;G35,"")</f>
        <v>Eriksson Pihla - Kellow Ella</v>
      </c>
      <c r="D42" s="147"/>
      <c r="E42" s="148"/>
      <c r="F42" s="149">
        <v>12</v>
      </c>
      <c r="G42" s="149">
        <v>5</v>
      </c>
      <c r="H42" s="149">
        <v>5</v>
      </c>
      <c r="I42" s="149"/>
      <c r="J42" s="155"/>
      <c r="K42" s="136">
        <f>IF(ISBLANK(F42),"",COUNTIF(F42:J42,"&gt;=0"))</f>
        <v>3</v>
      </c>
      <c r="L42" s="156">
        <f>IF(ISBLANK(F42),"",IF(LEFT(F42)="-",1,0)+IF(LEFT(G42)="-",1,0)+IF(LEFT(H42)="-",1,0)+IF(LEFT(I42)="-",1,0)+IF(LEFT(J42)="-",1,0))</f>
        <v>0</v>
      </c>
      <c r="M42" s="157">
        <f t="shared" si="1"/>
        <v>1</v>
      </c>
      <c r="N42" s="158">
        <f t="shared" si="1"/>
      </c>
    </row>
    <row r="43" spans="2:14" ht="12.75">
      <c r="B43" s="159" t="s">
        <v>315</v>
      </c>
      <c r="C43" s="160" t="str">
        <f>IF(C37&gt;"",C37&amp;" / "&amp;C38,"")</f>
        <v>Rissanen / Eriksson</v>
      </c>
      <c r="D43" s="160" t="str">
        <f>IF(G37&gt;"",G37&amp;" / "&amp;G38,"")</f>
        <v>Kadar / Kellow</v>
      </c>
      <c r="E43" s="161"/>
      <c r="F43" s="149">
        <v>5</v>
      </c>
      <c r="G43" s="149">
        <v>7</v>
      </c>
      <c r="H43" s="149">
        <v>8</v>
      </c>
      <c r="I43" s="149"/>
      <c r="J43" s="155"/>
      <c r="K43" s="136">
        <f>IF(ISBLANK(F43),"",COUNTIF(F43:J43,"&gt;=0"))</f>
        <v>3</v>
      </c>
      <c r="L43" s="156">
        <f>IF(ISBLANK(F43),"",IF(LEFT(F43)="-",1,0)+IF(LEFT(G43)="-",1,0)+IF(LEFT(H43)="-",1,0)+IF(LEFT(I43)="-",1,0)+IF(LEFT(J43)="-",1,0))</f>
        <v>0</v>
      </c>
      <c r="M43" s="157">
        <f t="shared" si="1"/>
        <v>1</v>
      </c>
      <c r="N43" s="158">
        <f t="shared" si="1"/>
      </c>
    </row>
    <row r="44" spans="2:14" ht="14.25">
      <c r="B44" s="146" t="s">
        <v>274</v>
      </c>
      <c r="C44" s="147" t="str">
        <f>IF(C34&gt;"",C34&amp;" - "&amp;G35,"")</f>
        <v>Rissanen Elli - Kellow Ella</v>
      </c>
      <c r="D44" s="147"/>
      <c r="E44" s="148"/>
      <c r="F44" s="149"/>
      <c r="G44" s="149"/>
      <c r="H44" s="149"/>
      <c r="I44" s="149"/>
      <c r="J44" s="155"/>
      <c r="K44" s="136">
        <f>IF(ISBLANK(F44),"",COUNTIF(F44:J44,"&gt;=0"))</f>
      </c>
      <c r="L44" s="156">
        <f>IF(ISBLANK(F44),"",IF(LEFT(F44)="-",1,0)+IF(LEFT(G44)="-",1,0)+IF(LEFT(H44)="-",1,0)+IF(LEFT(I44)="-",1,0)+IF(LEFT(J44)="-",1,0))</f>
      </c>
      <c r="M44" s="157">
        <f t="shared" si="1"/>
      </c>
      <c r="N44" s="158">
        <f t="shared" si="1"/>
      </c>
    </row>
    <row r="45" spans="2:14" ht="15" thickBot="1">
      <c r="B45" s="146" t="s">
        <v>275</v>
      </c>
      <c r="C45" s="147" t="str">
        <f>IF(C35&gt;"",C35&amp;" - "&amp;G34,"")</f>
        <v>Eriksson Pihla - Kadar Ildiko</v>
      </c>
      <c r="D45" s="147"/>
      <c r="E45" s="148"/>
      <c r="F45" s="149"/>
      <c r="G45" s="149"/>
      <c r="H45" s="149"/>
      <c r="I45" s="149"/>
      <c r="J45" s="155"/>
      <c r="K45" s="140">
        <f>IF(ISBLANK(F45),"",COUNTIF(F45:J45,"&gt;=0"))</f>
      </c>
      <c r="L45" s="162">
        <f>IF(ISBLANK(F45),"",IF(LEFT(F45)="-",1,0)+IF(LEFT(G45)="-",1,0)+IF(LEFT(H45)="-",1,0)+IF(LEFT(I45)="-",1,0)+IF(LEFT(J45)="-",1,0))</f>
      </c>
      <c r="M45" s="163">
        <f t="shared" si="1"/>
      </c>
      <c r="N45" s="164">
        <f t="shared" si="1"/>
      </c>
    </row>
    <row r="46" spans="2:14" ht="18" thickBot="1">
      <c r="B46" s="117"/>
      <c r="F46" s="85"/>
      <c r="G46" s="85"/>
      <c r="H46" s="85"/>
      <c r="I46" s="165" t="s">
        <v>276</v>
      </c>
      <c r="J46" s="165"/>
      <c r="K46" s="166">
        <f>COUNTIF(K41:K45,"=3")</f>
        <v>3</v>
      </c>
      <c r="L46" s="167">
        <f>COUNTIF(L41:L45,"=3")</f>
        <v>0</v>
      </c>
      <c r="M46" s="168">
        <f>SUM(M41:M45)</f>
        <v>3</v>
      </c>
      <c r="N46" s="169">
        <f>SUM(N41:N45)</f>
        <v>0</v>
      </c>
    </row>
    <row r="47" spans="2:14" ht="14.25">
      <c r="B47" s="170" t="s">
        <v>277</v>
      </c>
      <c r="N47" s="120"/>
    </row>
    <row r="48" spans="2:14" ht="14.25">
      <c r="B48" s="171" t="s">
        <v>278</v>
      </c>
      <c r="D48" s="172" t="s">
        <v>279</v>
      </c>
      <c r="F48" s="172" t="s">
        <v>29</v>
      </c>
      <c r="G48" s="172"/>
      <c r="H48" s="173"/>
      <c r="J48" s="174" t="s">
        <v>280</v>
      </c>
      <c r="K48" s="174"/>
      <c r="L48" s="174"/>
      <c r="M48" s="174"/>
      <c r="N48" s="175"/>
    </row>
    <row r="49" spans="2:14" ht="21" thickBot="1">
      <c r="B49" s="176"/>
      <c r="C49" s="177"/>
      <c r="D49" s="177"/>
      <c r="E49" s="85"/>
      <c r="F49" s="177"/>
      <c r="G49" s="177"/>
      <c r="H49" s="177"/>
      <c r="I49" s="177"/>
      <c r="J49" s="178" t="str">
        <f>IF(M46=3,C33,IF(N46=3,G33,""))</f>
        <v>MBF 1</v>
      </c>
      <c r="K49" s="178"/>
      <c r="L49" s="178"/>
      <c r="M49" s="178"/>
      <c r="N49" s="179"/>
    </row>
    <row r="50" spans="2:14" ht="12.75">
      <c r="B50" s="180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2"/>
    </row>
    <row r="54" spans="2:14" ht="12.75">
      <c r="B54" s="110"/>
      <c r="C54" s="111"/>
      <c r="D54" s="111"/>
      <c r="E54" s="111"/>
      <c r="F54" s="112"/>
      <c r="G54" s="113" t="s">
        <v>253</v>
      </c>
      <c r="H54" s="114"/>
      <c r="I54" s="115" t="s">
        <v>303</v>
      </c>
      <c r="J54" s="115"/>
      <c r="K54" s="115"/>
      <c r="L54" s="115"/>
      <c r="M54" s="115"/>
      <c r="N54" s="116"/>
    </row>
    <row r="55" spans="2:14" ht="12.75">
      <c r="B55" s="117"/>
      <c r="C55" s="44" t="s">
        <v>254</v>
      </c>
      <c r="D55" s="44"/>
      <c r="F55" s="39"/>
      <c r="G55" s="113" t="s">
        <v>255</v>
      </c>
      <c r="H55" s="118"/>
      <c r="I55" s="115" t="s">
        <v>281</v>
      </c>
      <c r="J55" s="115"/>
      <c r="K55" s="115"/>
      <c r="L55" s="115"/>
      <c r="M55" s="115"/>
      <c r="N55" s="116"/>
    </row>
    <row r="56" spans="2:14" ht="15">
      <c r="B56" s="117"/>
      <c r="C56" s="119" t="s">
        <v>304</v>
      </c>
      <c r="D56" s="119"/>
      <c r="F56" s="39"/>
      <c r="G56" s="113" t="s">
        <v>256</v>
      </c>
      <c r="H56" s="118"/>
      <c r="I56" s="115" t="s">
        <v>245</v>
      </c>
      <c r="J56" s="115"/>
      <c r="K56" s="115"/>
      <c r="L56" s="115"/>
      <c r="M56" s="115"/>
      <c r="N56" s="116"/>
    </row>
    <row r="57" spans="2:14" ht="15">
      <c r="B57" s="117"/>
      <c r="C57" t="s">
        <v>305</v>
      </c>
      <c r="D57" s="119"/>
      <c r="F57" s="39"/>
      <c r="G57" s="113" t="s">
        <v>306</v>
      </c>
      <c r="H57" s="118"/>
      <c r="I57" s="115">
        <v>43793</v>
      </c>
      <c r="J57" s="115"/>
      <c r="K57" s="115"/>
      <c r="L57" s="115"/>
      <c r="M57" s="115"/>
      <c r="N57" s="116"/>
    </row>
    <row r="58" spans="2:14" ht="13.5" thickBot="1">
      <c r="B58" s="117"/>
      <c r="N58" s="120"/>
    </row>
    <row r="59" spans="2:14" ht="12.75">
      <c r="B59" s="121" t="s">
        <v>260</v>
      </c>
      <c r="C59" s="122" t="s">
        <v>54</v>
      </c>
      <c r="D59" s="122"/>
      <c r="E59" s="123"/>
      <c r="F59" s="124" t="s">
        <v>261</v>
      </c>
      <c r="G59" s="122" t="s">
        <v>249</v>
      </c>
      <c r="H59" s="122"/>
      <c r="I59" s="122"/>
      <c r="J59" s="122"/>
      <c r="K59" s="122"/>
      <c r="L59" s="122"/>
      <c r="M59" s="122"/>
      <c r="N59" s="125"/>
    </row>
    <row r="60" spans="2:14" ht="14.25">
      <c r="B60" s="126" t="s">
        <v>262</v>
      </c>
      <c r="C60" s="127" t="s">
        <v>308</v>
      </c>
      <c r="D60" s="127"/>
      <c r="E60" s="128"/>
      <c r="F60" s="129" t="s">
        <v>263</v>
      </c>
      <c r="G60" s="127" t="s">
        <v>318</v>
      </c>
      <c r="H60" s="127"/>
      <c r="I60" s="127"/>
      <c r="J60" s="127"/>
      <c r="K60" s="127"/>
      <c r="L60" s="127"/>
      <c r="M60" s="127"/>
      <c r="N60" s="130"/>
    </row>
    <row r="61" spans="2:14" ht="14.25">
      <c r="B61" s="126" t="s">
        <v>264</v>
      </c>
      <c r="C61" s="127" t="s">
        <v>104</v>
      </c>
      <c r="D61" s="127"/>
      <c r="E61" s="128"/>
      <c r="F61" s="129" t="s">
        <v>265</v>
      </c>
      <c r="G61" s="127" t="s">
        <v>316</v>
      </c>
      <c r="H61" s="127"/>
      <c r="I61" s="127"/>
      <c r="J61" s="127"/>
      <c r="K61" s="127"/>
      <c r="L61" s="127"/>
      <c r="M61" s="127"/>
      <c r="N61" s="130"/>
    </row>
    <row r="62" spans="2:14" ht="12.75">
      <c r="B62" s="131" t="s">
        <v>309</v>
      </c>
      <c r="C62" s="132"/>
      <c r="D62" s="132"/>
      <c r="E62" s="133"/>
      <c r="F62" s="132" t="s">
        <v>309</v>
      </c>
      <c r="G62" s="132"/>
      <c r="H62" s="132"/>
      <c r="I62" s="132"/>
      <c r="J62" s="132"/>
      <c r="K62" s="132"/>
      <c r="L62" s="132"/>
      <c r="M62" s="132"/>
      <c r="N62" s="134"/>
    </row>
    <row r="63" spans="2:14" ht="12.75">
      <c r="B63" s="135" t="s">
        <v>310</v>
      </c>
      <c r="C63" s="127" t="s">
        <v>313</v>
      </c>
      <c r="D63" s="127"/>
      <c r="E63" s="128"/>
      <c r="F63" s="136" t="s">
        <v>310</v>
      </c>
      <c r="G63" s="127" t="s">
        <v>314</v>
      </c>
      <c r="H63" s="127"/>
      <c r="I63" s="127"/>
      <c r="J63" s="127"/>
      <c r="K63" s="127"/>
      <c r="L63" s="127"/>
      <c r="M63" s="127"/>
      <c r="N63" s="130"/>
    </row>
    <row r="64" spans="2:14" ht="13.5" thickBot="1">
      <c r="B64" s="137" t="s">
        <v>310</v>
      </c>
      <c r="C64" s="138" t="s">
        <v>311</v>
      </c>
      <c r="D64" s="138"/>
      <c r="E64" s="139"/>
      <c r="F64" s="140" t="s">
        <v>310</v>
      </c>
      <c r="G64" s="138" t="s">
        <v>320</v>
      </c>
      <c r="H64" s="138"/>
      <c r="I64" s="138"/>
      <c r="J64" s="138"/>
      <c r="K64" s="138"/>
      <c r="L64" s="138"/>
      <c r="M64" s="138"/>
      <c r="N64" s="141"/>
    </row>
    <row r="65" spans="2:14" ht="12.75">
      <c r="B65" s="117"/>
      <c r="N65" s="120"/>
    </row>
    <row r="66" spans="2:14" ht="13.5" thickBot="1">
      <c r="B66" s="142" t="s">
        <v>268</v>
      </c>
      <c r="F66" s="143">
        <v>1</v>
      </c>
      <c r="G66" s="143">
        <v>2</v>
      </c>
      <c r="H66" s="143">
        <v>3</v>
      </c>
      <c r="I66" s="143">
        <v>4</v>
      </c>
      <c r="J66" s="143">
        <v>5</v>
      </c>
      <c r="K66" s="144" t="s">
        <v>7</v>
      </c>
      <c r="L66" s="144"/>
      <c r="M66" s="143" t="s">
        <v>269</v>
      </c>
      <c r="N66" s="145" t="s">
        <v>270</v>
      </c>
    </row>
    <row r="67" spans="2:14" ht="14.25">
      <c r="B67" s="146" t="s">
        <v>271</v>
      </c>
      <c r="C67" s="147" t="str">
        <f>IF(C60&gt;"",C60&amp;" - "&amp;G60,"")</f>
        <v>Pakula Heidi - Eriksson Pihla</v>
      </c>
      <c r="D67" s="147"/>
      <c r="E67" s="148"/>
      <c r="F67" s="149">
        <v>-5</v>
      </c>
      <c r="G67" s="149">
        <v>-2</v>
      </c>
      <c r="H67" s="149">
        <v>-6</v>
      </c>
      <c r="I67" s="149"/>
      <c r="J67" s="150"/>
      <c r="K67" s="151">
        <f>IF(ISBLANK(F67),"",COUNTIF(F67:J67,"&gt;=0"))</f>
        <v>0</v>
      </c>
      <c r="L67" s="152">
        <f>IF(ISBLANK(F67),"",IF(LEFT(F67)="-",1,0)+IF(LEFT(G67)="-",1,0)+IF(LEFT(H67)="-",1,0)+IF(LEFT(I67)="-",1,0)+IF(LEFT(J67)="-",1,0))</f>
        <v>3</v>
      </c>
      <c r="M67" s="153">
        <f aca="true" t="shared" si="2" ref="M67:N71">IF(K67=3,1,"")</f>
      </c>
      <c r="N67" s="154">
        <f t="shared" si="2"/>
        <v>1</v>
      </c>
    </row>
    <row r="68" spans="2:14" ht="14.25">
      <c r="B68" s="146" t="s">
        <v>272</v>
      </c>
      <c r="C68" s="147" t="str">
        <f>IF(C61&gt;"",C61&amp;" - "&amp;G61,"")</f>
        <v>Heljala Anni - Rissanen Elli</v>
      </c>
      <c r="D68" s="147"/>
      <c r="E68" s="148"/>
      <c r="F68" s="149">
        <v>-10</v>
      </c>
      <c r="G68" s="149">
        <v>7</v>
      </c>
      <c r="H68" s="149">
        <v>-8</v>
      </c>
      <c r="I68" s="149">
        <v>-8</v>
      </c>
      <c r="J68" s="155"/>
      <c r="K68" s="136">
        <f>IF(ISBLANK(F68),"",COUNTIF(F68:J68,"&gt;=0"))</f>
        <v>1</v>
      </c>
      <c r="L68" s="156">
        <f>IF(ISBLANK(F68),"",IF(LEFT(F68)="-",1,0)+IF(LEFT(G68)="-",1,0)+IF(LEFT(H68)="-",1,0)+IF(LEFT(I68)="-",1,0)+IF(LEFT(J68)="-",1,0))</f>
        <v>3</v>
      </c>
      <c r="M68" s="157">
        <f t="shared" si="2"/>
      </c>
      <c r="N68" s="158">
        <f t="shared" si="2"/>
        <v>1</v>
      </c>
    </row>
    <row r="69" spans="2:14" ht="12.75">
      <c r="B69" s="159" t="s">
        <v>315</v>
      </c>
      <c r="C69" s="160" t="str">
        <f>IF(C63&gt;"",C63&amp;" / "&amp;C64,"")</f>
        <v>Pakula / Heljala</v>
      </c>
      <c r="D69" s="160" t="str">
        <f>IF(G63&gt;"",G63&amp;" / "&amp;G64,"")</f>
        <v>Eriksson / Rissanen</v>
      </c>
      <c r="E69" s="161"/>
      <c r="F69" s="149">
        <v>-8</v>
      </c>
      <c r="G69" s="149">
        <v>-7</v>
      </c>
      <c r="H69" s="149">
        <v>-3</v>
      </c>
      <c r="I69" s="149"/>
      <c r="J69" s="155"/>
      <c r="K69" s="136">
        <f>IF(ISBLANK(F69),"",COUNTIF(F69:J69,"&gt;=0"))</f>
        <v>0</v>
      </c>
      <c r="L69" s="156">
        <f>IF(ISBLANK(F69),"",IF(LEFT(F69)="-",1,0)+IF(LEFT(G69)="-",1,0)+IF(LEFT(H69)="-",1,0)+IF(LEFT(I69)="-",1,0)+IF(LEFT(J69)="-",1,0))</f>
        <v>3</v>
      </c>
      <c r="M69" s="157">
        <f t="shared" si="2"/>
      </c>
      <c r="N69" s="158">
        <f t="shared" si="2"/>
        <v>1</v>
      </c>
    </row>
    <row r="70" spans="2:14" ht="14.25">
      <c r="B70" s="146" t="s">
        <v>274</v>
      </c>
      <c r="C70" s="147" t="str">
        <f>IF(C60&gt;"",C60&amp;" - "&amp;G61,"")</f>
        <v>Pakula Heidi - Rissanen Elli</v>
      </c>
      <c r="D70" s="147"/>
      <c r="E70" s="148"/>
      <c r="F70" s="149"/>
      <c r="G70" s="149"/>
      <c r="H70" s="149"/>
      <c r="I70" s="149"/>
      <c r="J70" s="155"/>
      <c r="K70" s="136">
        <f>IF(ISBLANK(F70),"",COUNTIF(F70:J70,"&gt;=0"))</f>
      </c>
      <c r="L70" s="156">
        <f>IF(ISBLANK(F70),"",IF(LEFT(F70)="-",1,0)+IF(LEFT(G70)="-",1,0)+IF(LEFT(H70)="-",1,0)+IF(LEFT(I70)="-",1,0)+IF(LEFT(J70)="-",1,0))</f>
      </c>
      <c r="M70" s="157">
        <f t="shared" si="2"/>
      </c>
      <c r="N70" s="158">
        <f t="shared" si="2"/>
      </c>
    </row>
    <row r="71" spans="2:14" ht="15" thickBot="1">
      <c r="B71" s="146" t="s">
        <v>275</v>
      </c>
      <c r="C71" s="147" t="str">
        <f>IF(C61&gt;"",C61&amp;" - "&amp;G60,"")</f>
        <v>Heljala Anni - Eriksson Pihla</v>
      </c>
      <c r="D71" s="147"/>
      <c r="E71" s="148"/>
      <c r="F71" s="149"/>
      <c r="G71" s="149"/>
      <c r="H71" s="149"/>
      <c r="I71" s="149"/>
      <c r="J71" s="155"/>
      <c r="K71" s="140">
        <f>IF(ISBLANK(F71),"",COUNTIF(F71:J71,"&gt;=0"))</f>
      </c>
      <c r="L71" s="162">
        <f>IF(ISBLANK(F71),"",IF(LEFT(F71)="-",1,0)+IF(LEFT(G71)="-",1,0)+IF(LEFT(H71)="-",1,0)+IF(LEFT(I71)="-",1,0)+IF(LEFT(J71)="-",1,0))</f>
      </c>
      <c r="M71" s="163">
        <f t="shared" si="2"/>
      </c>
      <c r="N71" s="164">
        <f t="shared" si="2"/>
      </c>
    </row>
    <row r="72" spans="2:14" ht="18" thickBot="1">
      <c r="B72" s="117"/>
      <c r="F72" s="85"/>
      <c r="G72" s="85"/>
      <c r="H72" s="85"/>
      <c r="I72" s="165" t="s">
        <v>276</v>
      </c>
      <c r="J72" s="165"/>
      <c r="K72" s="166">
        <f>COUNTIF(K67:K71,"=3")</f>
        <v>0</v>
      </c>
      <c r="L72" s="167">
        <f>COUNTIF(L67:L71,"=3")</f>
        <v>3</v>
      </c>
      <c r="M72" s="168">
        <f>SUM(M67:M71)</f>
        <v>0</v>
      </c>
      <c r="N72" s="169">
        <f>SUM(N67:N71)</f>
        <v>3</v>
      </c>
    </row>
    <row r="73" spans="2:14" ht="14.25">
      <c r="B73" s="170" t="s">
        <v>277</v>
      </c>
      <c r="N73" s="120"/>
    </row>
    <row r="74" spans="2:14" ht="14.25">
      <c r="B74" s="171" t="s">
        <v>278</v>
      </c>
      <c r="D74" s="172" t="s">
        <v>279</v>
      </c>
      <c r="F74" s="172" t="s">
        <v>29</v>
      </c>
      <c r="G74" s="172"/>
      <c r="H74" s="173"/>
      <c r="J74" s="174" t="s">
        <v>280</v>
      </c>
      <c r="K74" s="174"/>
      <c r="L74" s="174"/>
      <c r="M74" s="174"/>
      <c r="N74" s="175"/>
    </row>
    <row r="75" spans="2:14" ht="21" thickBot="1">
      <c r="B75" s="176"/>
      <c r="C75" s="177"/>
      <c r="D75" s="177"/>
      <c r="E75" s="85"/>
      <c r="F75" s="177"/>
      <c r="G75" s="177"/>
      <c r="H75" s="177"/>
      <c r="I75" s="177"/>
      <c r="J75" s="178" t="str">
        <f>IF(M72=3,C59,IF(N72=3,G59,""))</f>
        <v>MBF 1</v>
      </c>
      <c r="K75" s="178"/>
      <c r="L75" s="178"/>
      <c r="M75" s="178"/>
      <c r="N75" s="179"/>
    </row>
    <row r="76" spans="2:14" ht="12.75">
      <c r="B76" s="180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2"/>
    </row>
    <row r="79" spans="2:14" ht="12.75">
      <c r="B79" s="110"/>
      <c r="C79" s="111"/>
      <c r="D79" s="111"/>
      <c r="E79" s="111"/>
      <c r="F79" s="112"/>
      <c r="G79" s="113" t="s">
        <v>253</v>
      </c>
      <c r="H79" s="114"/>
      <c r="I79" s="115" t="s">
        <v>303</v>
      </c>
      <c r="J79" s="115"/>
      <c r="K79" s="115"/>
      <c r="L79" s="115"/>
      <c r="M79" s="115"/>
      <c r="N79" s="116"/>
    </row>
    <row r="80" spans="2:14" ht="12.75">
      <c r="B80" s="117"/>
      <c r="C80" s="44" t="s">
        <v>254</v>
      </c>
      <c r="D80" s="44"/>
      <c r="F80" s="39"/>
      <c r="G80" s="113" t="s">
        <v>255</v>
      </c>
      <c r="H80" s="118"/>
      <c r="I80" s="115" t="s">
        <v>281</v>
      </c>
      <c r="J80" s="115"/>
      <c r="K80" s="115"/>
      <c r="L80" s="115"/>
      <c r="M80" s="115"/>
      <c r="N80" s="116"/>
    </row>
    <row r="81" spans="2:14" ht="15">
      <c r="B81" s="117"/>
      <c r="C81" s="119" t="s">
        <v>304</v>
      </c>
      <c r="D81" s="119"/>
      <c r="F81" s="39"/>
      <c r="G81" s="113" t="s">
        <v>256</v>
      </c>
      <c r="H81" s="118"/>
      <c r="I81" s="115" t="s">
        <v>245</v>
      </c>
      <c r="J81" s="115"/>
      <c r="K81" s="115"/>
      <c r="L81" s="115"/>
      <c r="M81" s="115"/>
      <c r="N81" s="116"/>
    </row>
    <row r="82" spans="2:14" ht="15">
      <c r="B82" s="117"/>
      <c r="C82" t="s">
        <v>305</v>
      </c>
      <c r="D82" s="119"/>
      <c r="F82" s="39"/>
      <c r="G82" s="113" t="s">
        <v>306</v>
      </c>
      <c r="H82" s="118"/>
      <c r="I82" s="115">
        <v>43793</v>
      </c>
      <c r="J82" s="115"/>
      <c r="K82" s="115"/>
      <c r="L82" s="115"/>
      <c r="M82" s="115"/>
      <c r="N82" s="116"/>
    </row>
    <row r="83" spans="2:14" ht="13.5" thickBot="1">
      <c r="B83" s="117"/>
      <c r="N83" s="120"/>
    </row>
    <row r="84" spans="2:14" ht="12.75">
      <c r="B84" s="121" t="s">
        <v>260</v>
      </c>
      <c r="C84" s="122" t="s">
        <v>13</v>
      </c>
      <c r="D84" s="122"/>
      <c r="E84" s="123"/>
      <c r="F84" s="124" t="s">
        <v>261</v>
      </c>
      <c r="G84" s="122" t="s">
        <v>249</v>
      </c>
      <c r="H84" s="122"/>
      <c r="I84" s="122"/>
      <c r="J84" s="122"/>
      <c r="K84" s="122"/>
      <c r="L84" s="122"/>
      <c r="M84" s="122"/>
      <c r="N84" s="125"/>
    </row>
    <row r="85" spans="2:14" ht="14.25">
      <c r="B85" s="126" t="s">
        <v>262</v>
      </c>
      <c r="C85" s="127" t="s">
        <v>307</v>
      </c>
      <c r="D85" s="127"/>
      <c r="E85" s="128"/>
      <c r="F85" s="129" t="s">
        <v>263</v>
      </c>
      <c r="G85" s="127" t="s">
        <v>316</v>
      </c>
      <c r="H85" s="127"/>
      <c r="I85" s="127"/>
      <c r="J85" s="127"/>
      <c r="K85" s="127"/>
      <c r="L85" s="127"/>
      <c r="M85" s="127"/>
      <c r="N85" s="130"/>
    </row>
    <row r="86" spans="2:14" ht="14.25">
      <c r="B86" s="126" t="s">
        <v>264</v>
      </c>
      <c r="C86" s="127" t="s">
        <v>126</v>
      </c>
      <c r="D86" s="127"/>
      <c r="E86" s="128"/>
      <c r="F86" s="129" t="s">
        <v>265</v>
      </c>
      <c r="G86" s="127" t="s">
        <v>318</v>
      </c>
      <c r="H86" s="127"/>
      <c r="I86" s="127"/>
      <c r="J86" s="127"/>
      <c r="K86" s="127"/>
      <c r="L86" s="127"/>
      <c r="M86" s="127"/>
      <c r="N86" s="130"/>
    </row>
    <row r="87" spans="2:14" ht="12.75">
      <c r="B87" s="131" t="s">
        <v>309</v>
      </c>
      <c r="C87" s="132"/>
      <c r="D87" s="132"/>
      <c r="E87" s="133"/>
      <c r="F87" s="132" t="s">
        <v>309</v>
      </c>
      <c r="G87" s="132"/>
      <c r="H87" s="132"/>
      <c r="I87" s="132"/>
      <c r="J87" s="132"/>
      <c r="K87" s="132"/>
      <c r="L87" s="132"/>
      <c r="M87" s="132"/>
      <c r="N87" s="134"/>
    </row>
    <row r="88" spans="2:14" ht="12.75">
      <c r="B88" s="135" t="s">
        <v>310</v>
      </c>
      <c r="C88" s="127" t="s">
        <v>312</v>
      </c>
      <c r="D88" s="127"/>
      <c r="E88" s="128"/>
      <c r="F88" s="136" t="s">
        <v>310</v>
      </c>
      <c r="G88" s="127" t="s">
        <v>320</v>
      </c>
      <c r="H88" s="127"/>
      <c r="I88" s="127"/>
      <c r="J88" s="127"/>
      <c r="K88" s="127"/>
      <c r="L88" s="127"/>
      <c r="M88" s="127"/>
      <c r="N88" s="130"/>
    </row>
    <row r="89" spans="2:14" ht="13.5" thickBot="1">
      <c r="B89" s="137" t="s">
        <v>310</v>
      </c>
      <c r="C89" s="138" t="s">
        <v>314</v>
      </c>
      <c r="D89" s="138"/>
      <c r="E89" s="139"/>
      <c r="F89" s="140" t="s">
        <v>310</v>
      </c>
      <c r="G89" s="138" t="s">
        <v>314</v>
      </c>
      <c r="H89" s="138"/>
      <c r="I89" s="138"/>
      <c r="J89" s="138"/>
      <c r="K89" s="138"/>
      <c r="L89" s="138"/>
      <c r="M89" s="138"/>
      <c r="N89" s="141"/>
    </row>
    <row r="90" spans="2:14" ht="12.75">
      <c r="B90" s="117"/>
      <c r="N90" s="120"/>
    </row>
    <row r="91" spans="2:14" ht="13.5" thickBot="1">
      <c r="B91" s="142" t="s">
        <v>268</v>
      </c>
      <c r="F91" s="143">
        <v>1</v>
      </c>
      <c r="G91" s="143">
        <v>2</v>
      </c>
      <c r="H91" s="143">
        <v>3</v>
      </c>
      <c r="I91" s="143">
        <v>4</v>
      </c>
      <c r="J91" s="143">
        <v>5</v>
      </c>
      <c r="K91" s="144" t="s">
        <v>7</v>
      </c>
      <c r="L91" s="144"/>
      <c r="M91" s="143" t="s">
        <v>269</v>
      </c>
      <c r="N91" s="145" t="s">
        <v>270</v>
      </c>
    </row>
    <row r="92" spans="2:14" ht="14.25">
      <c r="B92" s="146" t="s">
        <v>271</v>
      </c>
      <c r="C92" s="147" t="str">
        <f>IF(C85&gt;"",C85&amp;" - "&amp;G85,"")</f>
        <v>Burkova Anastasiia - Rissanen Elli</v>
      </c>
      <c r="D92" s="147"/>
      <c r="E92" s="148"/>
      <c r="F92" s="149">
        <v>3</v>
      </c>
      <c r="G92" s="149">
        <v>4</v>
      </c>
      <c r="H92" s="149">
        <v>5</v>
      </c>
      <c r="I92" s="149"/>
      <c r="J92" s="150"/>
      <c r="K92" s="151">
        <f>IF(ISBLANK(F92),"",COUNTIF(F92:J92,"&gt;=0"))</f>
        <v>3</v>
      </c>
      <c r="L92" s="152">
        <f>IF(ISBLANK(F92),"",IF(LEFT(F92)="-",1,0)+IF(LEFT(G92)="-",1,0)+IF(LEFT(H92)="-",1,0)+IF(LEFT(I92)="-",1,0)+IF(LEFT(J92)="-",1,0))</f>
        <v>0</v>
      </c>
      <c r="M92" s="153">
        <f aca="true" t="shared" si="3" ref="M92:N96">IF(K92=3,1,"")</f>
        <v>1</v>
      </c>
      <c r="N92" s="154">
        <f t="shared" si="3"/>
      </c>
    </row>
    <row r="93" spans="2:14" ht="14.25">
      <c r="B93" s="146" t="s">
        <v>272</v>
      </c>
      <c r="C93" s="147" t="str">
        <f>IF(C86&gt;"",C86&amp;" - "&amp;G86,"")</f>
        <v>Eriksson Sofie - Eriksson Pihla</v>
      </c>
      <c r="D93" s="147"/>
      <c r="E93" s="148"/>
      <c r="F93" s="149">
        <v>8</v>
      </c>
      <c r="G93" s="149">
        <v>-4</v>
      </c>
      <c r="H93" s="149">
        <v>4</v>
      </c>
      <c r="I93" s="149">
        <v>6</v>
      </c>
      <c r="J93" s="155"/>
      <c r="K93" s="136">
        <f>IF(ISBLANK(F93),"",COUNTIF(F93:J93,"&gt;=0"))</f>
        <v>3</v>
      </c>
      <c r="L93" s="156">
        <f>IF(ISBLANK(F93),"",IF(LEFT(F93)="-",1,0)+IF(LEFT(G93)="-",1,0)+IF(LEFT(H93)="-",1,0)+IF(LEFT(I93)="-",1,0)+IF(LEFT(J93)="-",1,0))</f>
        <v>1</v>
      </c>
      <c r="M93" s="157">
        <f t="shared" si="3"/>
        <v>1</v>
      </c>
      <c r="N93" s="158">
        <f t="shared" si="3"/>
      </c>
    </row>
    <row r="94" spans="2:14" ht="12.75">
      <c r="B94" s="159" t="s">
        <v>315</v>
      </c>
      <c r="C94" s="160" t="str">
        <f>IF(C88&gt;"",C88&amp;" / "&amp;C89,"")</f>
        <v>Burkova / Eriksson</v>
      </c>
      <c r="D94" s="160" t="str">
        <f>IF(G88&gt;"",G88&amp;" / "&amp;G89,"")</f>
        <v>Rissanen / Eriksson</v>
      </c>
      <c r="E94" s="161"/>
      <c r="F94" s="149">
        <v>2</v>
      </c>
      <c r="G94" s="149">
        <v>9</v>
      </c>
      <c r="H94" s="149">
        <v>10</v>
      </c>
      <c r="I94" s="149"/>
      <c r="J94" s="155"/>
      <c r="K94" s="136">
        <f>IF(ISBLANK(F94),"",COUNTIF(F94:J94,"&gt;=0"))</f>
        <v>3</v>
      </c>
      <c r="L94" s="156">
        <f>IF(ISBLANK(F94),"",IF(LEFT(F94)="-",1,0)+IF(LEFT(G94)="-",1,0)+IF(LEFT(H94)="-",1,0)+IF(LEFT(I94)="-",1,0)+IF(LEFT(J94)="-",1,0))</f>
        <v>0</v>
      </c>
      <c r="M94" s="157">
        <f t="shared" si="3"/>
        <v>1</v>
      </c>
      <c r="N94" s="158">
        <f t="shared" si="3"/>
      </c>
    </row>
    <row r="95" spans="2:14" ht="14.25">
      <c r="B95" s="146" t="s">
        <v>274</v>
      </c>
      <c r="C95" s="147" t="str">
        <f>IF(C85&gt;"",C85&amp;" - "&amp;G86,"")</f>
        <v>Burkova Anastasiia - Eriksson Pihla</v>
      </c>
      <c r="D95" s="147"/>
      <c r="E95" s="148"/>
      <c r="F95" s="149"/>
      <c r="G95" s="149"/>
      <c r="H95" s="149"/>
      <c r="I95" s="149"/>
      <c r="J95" s="155"/>
      <c r="K95" s="136">
        <f>IF(ISBLANK(F95),"",COUNTIF(F95:J95,"&gt;=0"))</f>
      </c>
      <c r="L95" s="156">
        <f>IF(ISBLANK(F95),"",IF(LEFT(F95)="-",1,0)+IF(LEFT(G95)="-",1,0)+IF(LEFT(H95)="-",1,0)+IF(LEFT(I95)="-",1,0)+IF(LEFT(J95)="-",1,0))</f>
      </c>
      <c r="M95" s="157">
        <f t="shared" si="3"/>
      </c>
      <c r="N95" s="158">
        <f t="shared" si="3"/>
      </c>
    </row>
    <row r="96" spans="2:14" ht="15" thickBot="1">
      <c r="B96" s="146" t="s">
        <v>275</v>
      </c>
      <c r="C96" s="147" t="str">
        <f>IF(C86&gt;"",C86&amp;" - "&amp;G85,"")</f>
        <v>Eriksson Sofie - Rissanen Elli</v>
      </c>
      <c r="D96" s="147"/>
      <c r="E96" s="148"/>
      <c r="F96" s="149"/>
      <c r="G96" s="149"/>
      <c r="H96" s="149"/>
      <c r="I96" s="149"/>
      <c r="J96" s="155"/>
      <c r="K96" s="140">
        <f>IF(ISBLANK(F96),"",COUNTIF(F96:J96,"&gt;=0"))</f>
      </c>
      <c r="L96" s="162">
        <f>IF(ISBLANK(F96),"",IF(LEFT(F96)="-",1,0)+IF(LEFT(G96)="-",1,0)+IF(LEFT(H96)="-",1,0)+IF(LEFT(I96)="-",1,0)+IF(LEFT(J96)="-",1,0))</f>
      </c>
      <c r="M96" s="163">
        <f t="shared" si="3"/>
      </c>
      <c r="N96" s="164">
        <f t="shared" si="3"/>
      </c>
    </row>
    <row r="97" spans="2:14" ht="18" thickBot="1">
      <c r="B97" s="117"/>
      <c r="F97" s="85"/>
      <c r="G97" s="85"/>
      <c r="H97" s="85"/>
      <c r="I97" s="165" t="s">
        <v>276</v>
      </c>
      <c r="J97" s="165"/>
      <c r="K97" s="166">
        <f>COUNTIF(K92:K96,"=3")</f>
        <v>3</v>
      </c>
      <c r="L97" s="167">
        <f>COUNTIF(L92:L96,"=3")</f>
        <v>0</v>
      </c>
      <c r="M97" s="168">
        <f>SUM(M92:M96)</f>
        <v>3</v>
      </c>
      <c r="N97" s="169">
        <f>SUM(N92:N96)</f>
        <v>0</v>
      </c>
    </row>
    <row r="98" spans="2:14" ht="14.25">
      <c r="B98" s="170" t="s">
        <v>277</v>
      </c>
      <c r="N98" s="120"/>
    </row>
    <row r="99" spans="2:14" ht="14.25">
      <c r="B99" s="171" t="s">
        <v>278</v>
      </c>
      <c r="D99" s="172" t="s">
        <v>279</v>
      </c>
      <c r="F99" s="172" t="s">
        <v>29</v>
      </c>
      <c r="G99" s="172"/>
      <c r="H99" s="173"/>
      <c r="J99" s="174" t="s">
        <v>280</v>
      </c>
      <c r="K99" s="174"/>
      <c r="L99" s="174"/>
      <c r="M99" s="174"/>
      <c r="N99" s="175"/>
    </row>
    <row r="100" spans="2:14" ht="21" thickBot="1">
      <c r="B100" s="176"/>
      <c r="C100" s="177"/>
      <c r="D100" s="177"/>
      <c r="E100" s="85"/>
      <c r="F100" s="177"/>
      <c r="G100" s="177"/>
      <c r="H100" s="177"/>
      <c r="I100" s="177"/>
      <c r="J100" s="178" t="str">
        <f>IF(M97=3,C84,IF(N97=3,G84,""))</f>
        <v>KoKa</v>
      </c>
      <c r="K100" s="178"/>
      <c r="L100" s="178"/>
      <c r="M100" s="178"/>
      <c r="N100" s="179"/>
    </row>
    <row r="101" spans="2:14" ht="12.75">
      <c r="B101" s="180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2"/>
    </row>
    <row r="105" spans="2:14" ht="12.75">
      <c r="B105" s="110"/>
      <c r="C105" s="111"/>
      <c r="D105" s="111"/>
      <c r="E105" s="111"/>
      <c r="F105" s="112"/>
      <c r="G105" s="113" t="s">
        <v>253</v>
      </c>
      <c r="H105" s="114"/>
      <c r="I105" s="115" t="s">
        <v>303</v>
      </c>
      <c r="J105" s="115"/>
      <c r="K105" s="115"/>
      <c r="L105" s="115"/>
      <c r="M105" s="115"/>
      <c r="N105" s="116"/>
    </row>
    <row r="106" spans="2:14" ht="12.75">
      <c r="B106" s="117"/>
      <c r="C106" s="44" t="s">
        <v>254</v>
      </c>
      <c r="D106" s="44"/>
      <c r="F106" s="39"/>
      <c r="G106" s="113" t="s">
        <v>255</v>
      </c>
      <c r="H106" s="118"/>
      <c r="I106" s="115" t="s">
        <v>281</v>
      </c>
      <c r="J106" s="115"/>
      <c r="K106" s="115"/>
      <c r="L106" s="115"/>
      <c r="M106" s="115"/>
      <c r="N106" s="116"/>
    </row>
    <row r="107" spans="2:14" ht="15">
      <c r="B107" s="117"/>
      <c r="C107" s="119" t="s">
        <v>304</v>
      </c>
      <c r="D107" s="119"/>
      <c r="F107" s="39"/>
      <c r="G107" s="113" t="s">
        <v>256</v>
      </c>
      <c r="H107" s="118"/>
      <c r="I107" s="115" t="s">
        <v>245</v>
      </c>
      <c r="J107" s="115"/>
      <c r="K107" s="115"/>
      <c r="L107" s="115"/>
      <c r="M107" s="115"/>
      <c r="N107" s="116"/>
    </row>
    <row r="108" spans="2:14" ht="15">
      <c r="B108" s="117"/>
      <c r="C108" t="s">
        <v>305</v>
      </c>
      <c r="D108" s="119"/>
      <c r="F108" s="39"/>
      <c r="G108" s="113" t="s">
        <v>306</v>
      </c>
      <c r="H108" s="118"/>
      <c r="I108" s="115">
        <v>43793</v>
      </c>
      <c r="J108" s="115"/>
      <c r="K108" s="115"/>
      <c r="L108" s="115"/>
      <c r="M108" s="115"/>
      <c r="N108" s="116"/>
    </row>
    <row r="109" spans="2:14" ht="13.5" thickBot="1">
      <c r="B109" s="117"/>
      <c r="N109" s="120"/>
    </row>
    <row r="110" spans="2:14" ht="12.75">
      <c r="B110" s="121" t="s">
        <v>260</v>
      </c>
      <c r="C110" s="122" t="s">
        <v>252</v>
      </c>
      <c r="D110" s="122"/>
      <c r="E110" s="123"/>
      <c r="F110" s="124" t="s">
        <v>261</v>
      </c>
      <c r="G110" s="122" t="s">
        <v>54</v>
      </c>
      <c r="H110" s="122"/>
      <c r="I110" s="122"/>
      <c r="J110" s="122"/>
      <c r="K110" s="122"/>
      <c r="L110" s="122"/>
      <c r="M110" s="122"/>
      <c r="N110" s="125"/>
    </row>
    <row r="111" spans="2:14" ht="14.25">
      <c r="B111" s="126" t="s">
        <v>262</v>
      </c>
      <c r="C111" s="127" t="s">
        <v>319</v>
      </c>
      <c r="D111" s="127"/>
      <c r="E111" s="128"/>
      <c r="F111" s="129" t="s">
        <v>263</v>
      </c>
      <c r="G111" s="127" t="s">
        <v>308</v>
      </c>
      <c r="H111" s="127"/>
      <c r="I111" s="127"/>
      <c r="J111" s="127"/>
      <c r="K111" s="127"/>
      <c r="L111" s="127"/>
      <c r="M111" s="127"/>
      <c r="N111" s="130"/>
    </row>
    <row r="112" spans="2:14" ht="14.25">
      <c r="B112" s="126" t="s">
        <v>264</v>
      </c>
      <c r="C112" s="127" t="s">
        <v>317</v>
      </c>
      <c r="D112" s="127"/>
      <c r="E112" s="128"/>
      <c r="F112" s="129" t="s">
        <v>265</v>
      </c>
      <c r="G112" s="127" t="s">
        <v>104</v>
      </c>
      <c r="H112" s="127"/>
      <c r="I112" s="127"/>
      <c r="J112" s="127"/>
      <c r="K112" s="127"/>
      <c r="L112" s="127"/>
      <c r="M112" s="127"/>
      <c r="N112" s="130"/>
    </row>
    <row r="113" spans="2:14" ht="12.75">
      <c r="B113" s="131" t="s">
        <v>309</v>
      </c>
      <c r="C113" s="132"/>
      <c r="D113" s="132"/>
      <c r="E113" s="133"/>
      <c r="F113" s="132" t="s">
        <v>309</v>
      </c>
      <c r="G113" s="132"/>
      <c r="H113" s="132"/>
      <c r="I113" s="132"/>
      <c r="J113" s="132"/>
      <c r="K113" s="132"/>
      <c r="L113" s="132"/>
      <c r="M113" s="132"/>
      <c r="N113" s="134"/>
    </row>
    <row r="114" spans="2:14" ht="12.75">
      <c r="B114" s="135" t="s">
        <v>310</v>
      </c>
      <c r="C114" s="127" t="s">
        <v>322</v>
      </c>
      <c r="D114" s="127"/>
      <c r="E114" s="128"/>
      <c r="F114" s="136" t="s">
        <v>310</v>
      </c>
      <c r="G114" s="127" t="s">
        <v>313</v>
      </c>
      <c r="H114" s="127"/>
      <c r="I114" s="127"/>
      <c r="J114" s="127"/>
      <c r="K114" s="127"/>
      <c r="L114" s="127"/>
      <c r="M114" s="127"/>
      <c r="N114" s="130"/>
    </row>
    <row r="115" spans="2:14" ht="13.5" thickBot="1">
      <c r="B115" s="137" t="s">
        <v>310</v>
      </c>
      <c r="C115" s="138" t="s">
        <v>321</v>
      </c>
      <c r="D115" s="138"/>
      <c r="E115" s="139"/>
      <c r="F115" s="140" t="s">
        <v>310</v>
      </c>
      <c r="G115" s="138" t="s">
        <v>311</v>
      </c>
      <c r="H115" s="138"/>
      <c r="I115" s="138"/>
      <c r="J115" s="138"/>
      <c r="K115" s="138"/>
      <c r="L115" s="138"/>
      <c r="M115" s="138"/>
      <c r="N115" s="141"/>
    </row>
    <row r="116" spans="2:14" ht="12.75">
      <c r="B116" s="117"/>
      <c r="N116" s="120"/>
    </row>
    <row r="117" spans="2:14" ht="13.5" thickBot="1">
      <c r="B117" s="142" t="s">
        <v>268</v>
      </c>
      <c r="F117" s="143">
        <v>1</v>
      </c>
      <c r="G117" s="143">
        <v>2</v>
      </c>
      <c r="H117" s="143">
        <v>3</v>
      </c>
      <c r="I117" s="143">
        <v>4</v>
      </c>
      <c r="J117" s="143">
        <v>5</v>
      </c>
      <c r="K117" s="144" t="s">
        <v>7</v>
      </c>
      <c r="L117" s="144"/>
      <c r="M117" s="143" t="s">
        <v>269</v>
      </c>
      <c r="N117" s="145" t="s">
        <v>270</v>
      </c>
    </row>
    <row r="118" spans="2:14" ht="14.25">
      <c r="B118" s="146" t="s">
        <v>271</v>
      </c>
      <c r="C118" s="147" t="str">
        <f>IF(C111&gt;"",C111&amp;" - "&amp;G111,"")</f>
        <v>Kellow Ella - Pakula Heidi</v>
      </c>
      <c r="D118" s="147"/>
      <c r="E118" s="148"/>
      <c r="F118" s="149">
        <v>11</v>
      </c>
      <c r="G118" s="149">
        <v>5</v>
      </c>
      <c r="H118" s="149">
        <v>3</v>
      </c>
      <c r="I118" s="149"/>
      <c r="J118" s="150"/>
      <c r="K118" s="151">
        <f>IF(ISBLANK(F118),"",COUNTIF(F118:J118,"&gt;=0"))</f>
        <v>3</v>
      </c>
      <c r="L118" s="152">
        <f>IF(ISBLANK(F118),"",IF(LEFT(F118)="-",1,0)+IF(LEFT(G118)="-",1,0)+IF(LEFT(H118)="-",1,0)+IF(LEFT(I118)="-",1,0)+IF(LEFT(J118)="-",1,0))</f>
        <v>0</v>
      </c>
      <c r="M118" s="153">
        <f aca="true" t="shared" si="4" ref="M118:N122">IF(K118=3,1,"")</f>
        <v>1</v>
      </c>
      <c r="N118" s="154">
        <f t="shared" si="4"/>
      </c>
    </row>
    <row r="119" spans="2:14" ht="14.25">
      <c r="B119" s="146" t="s">
        <v>272</v>
      </c>
      <c r="C119" s="147" t="str">
        <f>IF(C112&gt;"",C112&amp;" - "&amp;G112,"")</f>
        <v>Kadar Ildiko - Heljala Anni</v>
      </c>
      <c r="D119" s="147"/>
      <c r="E119" s="148"/>
      <c r="F119" s="149">
        <v>-10</v>
      </c>
      <c r="G119" s="149">
        <v>-5</v>
      </c>
      <c r="H119" s="149">
        <v>9</v>
      </c>
      <c r="I119" s="149">
        <v>6</v>
      </c>
      <c r="J119" s="155">
        <v>-9</v>
      </c>
      <c r="K119" s="136">
        <f>IF(ISBLANK(F119),"",COUNTIF(F119:J119,"&gt;=0"))</f>
        <v>2</v>
      </c>
      <c r="L119" s="156">
        <f>IF(ISBLANK(F119),"",IF(LEFT(F119)="-",1,0)+IF(LEFT(G119)="-",1,0)+IF(LEFT(H119)="-",1,0)+IF(LEFT(I119)="-",1,0)+IF(LEFT(J119)="-",1,0))</f>
        <v>3</v>
      </c>
      <c r="M119" s="157">
        <f t="shared" si="4"/>
      </c>
      <c r="N119" s="158">
        <f t="shared" si="4"/>
        <v>1</v>
      </c>
    </row>
    <row r="120" spans="2:14" ht="12.75">
      <c r="B120" s="159" t="s">
        <v>315</v>
      </c>
      <c r="C120" s="160" t="str">
        <f>IF(C114&gt;"",C114&amp;" / "&amp;C115,"")</f>
        <v>Kellow / Kadar</v>
      </c>
      <c r="D120" s="160" t="str">
        <f>IF(G114&gt;"",G114&amp;" / "&amp;G115,"")</f>
        <v>Pakula / Heljala</v>
      </c>
      <c r="E120" s="161"/>
      <c r="F120" s="149">
        <v>7</v>
      </c>
      <c r="G120" s="149">
        <v>7</v>
      </c>
      <c r="H120" s="149">
        <v>6</v>
      </c>
      <c r="I120" s="149"/>
      <c r="J120" s="155"/>
      <c r="K120" s="136">
        <f>IF(ISBLANK(F120),"",COUNTIF(F120:J120,"&gt;=0"))</f>
        <v>3</v>
      </c>
      <c r="L120" s="156">
        <f>IF(ISBLANK(F120),"",IF(LEFT(F120)="-",1,0)+IF(LEFT(G120)="-",1,0)+IF(LEFT(H120)="-",1,0)+IF(LEFT(I120)="-",1,0)+IF(LEFT(J120)="-",1,0))</f>
        <v>0</v>
      </c>
      <c r="M120" s="157">
        <f t="shared" si="4"/>
        <v>1</v>
      </c>
      <c r="N120" s="158">
        <f t="shared" si="4"/>
      </c>
    </row>
    <row r="121" spans="2:14" ht="14.25">
      <c r="B121" s="146" t="s">
        <v>274</v>
      </c>
      <c r="C121" s="147" t="str">
        <f>IF(C111&gt;"",C111&amp;" - "&amp;G112,"")</f>
        <v>Kellow Ella - Heljala Anni</v>
      </c>
      <c r="D121" s="147"/>
      <c r="E121" s="148"/>
      <c r="F121" s="149">
        <v>-5</v>
      </c>
      <c r="G121" s="149">
        <v>-5</v>
      </c>
      <c r="H121" s="149">
        <v>-5</v>
      </c>
      <c r="I121" s="149"/>
      <c r="J121" s="155"/>
      <c r="K121" s="136">
        <f>IF(ISBLANK(F121),"",COUNTIF(F121:J121,"&gt;=0"))</f>
        <v>0</v>
      </c>
      <c r="L121" s="156">
        <f>IF(ISBLANK(F121),"",IF(LEFT(F121)="-",1,0)+IF(LEFT(G121)="-",1,0)+IF(LEFT(H121)="-",1,0)+IF(LEFT(I121)="-",1,0)+IF(LEFT(J121)="-",1,0))</f>
        <v>3</v>
      </c>
      <c r="M121" s="157">
        <f t="shared" si="4"/>
      </c>
      <c r="N121" s="158">
        <f t="shared" si="4"/>
        <v>1</v>
      </c>
    </row>
    <row r="122" spans="2:14" ht="15" thickBot="1">
      <c r="B122" s="146" t="s">
        <v>275</v>
      </c>
      <c r="C122" s="147" t="str">
        <f>IF(C112&gt;"",C112&amp;" - "&amp;G111,"")</f>
        <v>Kadar Ildiko - Pakula Heidi</v>
      </c>
      <c r="D122" s="147"/>
      <c r="E122" s="148"/>
      <c r="F122" s="149">
        <v>3</v>
      </c>
      <c r="G122" s="149">
        <v>5</v>
      </c>
      <c r="H122" s="149">
        <v>6</v>
      </c>
      <c r="I122" s="149"/>
      <c r="J122" s="155"/>
      <c r="K122" s="140">
        <f>IF(ISBLANK(F122),"",COUNTIF(F122:J122,"&gt;=0"))</f>
        <v>3</v>
      </c>
      <c r="L122" s="162">
        <f>IF(ISBLANK(F122),"",IF(LEFT(F122)="-",1,0)+IF(LEFT(G122)="-",1,0)+IF(LEFT(H122)="-",1,0)+IF(LEFT(I122)="-",1,0)+IF(LEFT(J122)="-",1,0))</f>
        <v>0</v>
      </c>
      <c r="M122" s="163">
        <f t="shared" si="4"/>
        <v>1</v>
      </c>
      <c r="N122" s="164">
        <f t="shared" si="4"/>
      </c>
    </row>
    <row r="123" spans="2:14" ht="18" thickBot="1">
      <c r="B123" s="117"/>
      <c r="F123" s="85"/>
      <c r="G123" s="85"/>
      <c r="H123" s="85"/>
      <c r="I123" s="165" t="s">
        <v>276</v>
      </c>
      <c r="J123" s="165"/>
      <c r="K123" s="166">
        <f>COUNTIF(K118:K122,"=3")</f>
        <v>3</v>
      </c>
      <c r="L123" s="167">
        <f>COUNTIF(L118:L122,"=3")</f>
        <v>2</v>
      </c>
      <c r="M123" s="168">
        <f>SUM(M118:M122)</f>
        <v>3</v>
      </c>
      <c r="N123" s="169">
        <f>SUM(N118:N122)</f>
        <v>2</v>
      </c>
    </row>
    <row r="124" spans="2:14" ht="14.25">
      <c r="B124" s="170" t="s">
        <v>277</v>
      </c>
      <c r="N124" s="120"/>
    </row>
    <row r="125" spans="2:14" ht="14.25">
      <c r="B125" s="171" t="s">
        <v>278</v>
      </c>
      <c r="D125" s="172" t="s">
        <v>279</v>
      </c>
      <c r="F125" s="172" t="s">
        <v>29</v>
      </c>
      <c r="G125" s="172"/>
      <c r="H125" s="173"/>
      <c r="J125" s="174" t="s">
        <v>280</v>
      </c>
      <c r="K125" s="174"/>
      <c r="L125" s="174"/>
      <c r="M125" s="174"/>
      <c r="N125" s="175"/>
    </row>
    <row r="126" spans="2:14" ht="21" thickBot="1">
      <c r="B126" s="176"/>
      <c r="C126" s="177"/>
      <c r="D126" s="177"/>
      <c r="E126" s="85"/>
      <c r="F126" s="177"/>
      <c r="G126" s="177"/>
      <c r="H126" s="177"/>
      <c r="I126" s="177"/>
      <c r="J126" s="178" t="str">
        <f>IF(M123=3,C110,IF(N123=3,G110,""))</f>
        <v>MBF 2</v>
      </c>
      <c r="K126" s="178"/>
      <c r="L126" s="178"/>
      <c r="M126" s="178"/>
      <c r="N126" s="179"/>
    </row>
    <row r="127" spans="2:14" ht="12.75">
      <c r="B127" s="180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2"/>
    </row>
    <row r="130" spans="2:14" ht="12.75">
      <c r="B130" s="110"/>
      <c r="C130" s="111"/>
      <c r="D130" s="111"/>
      <c r="E130" s="111"/>
      <c r="F130" s="112"/>
      <c r="G130" s="113" t="s">
        <v>253</v>
      </c>
      <c r="H130" s="114"/>
      <c r="I130" s="115" t="s">
        <v>303</v>
      </c>
      <c r="J130" s="115"/>
      <c r="K130" s="115"/>
      <c r="L130" s="115"/>
      <c r="M130" s="115"/>
      <c r="N130" s="116"/>
    </row>
    <row r="131" spans="2:14" ht="12.75">
      <c r="B131" s="117"/>
      <c r="C131" s="44" t="s">
        <v>254</v>
      </c>
      <c r="D131" s="44"/>
      <c r="F131" s="39"/>
      <c r="G131" s="113" t="s">
        <v>255</v>
      </c>
      <c r="H131" s="118"/>
      <c r="I131" s="115" t="s">
        <v>281</v>
      </c>
      <c r="J131" s="115"/>
      <c r="K131" s="115"/>
      <c r="L131" s="115"/>
      <c r="M131" s="115"/>
      <c r="N131" s="116"/>
    </row>
    <row r="132" spans="2:14" ht="15">
      <c r="B132" s="117"/>
      <c r="C132" s="119" t="s">
        <v>304</v>
      </c>
      <c r="D132" s="119"/>
      <c r="F132" s="39"/>
      <c r="G132" s="113" t="s">
        <v>256</v>
      </c>
      <c r="H132" s="118"/>
      <c r="I132" s="115" t="s">
        <v>245</v>
      </c>
      <c r="J132" s="115"/>
      <c r="K132" s="115"/>
      <c r="L132" s="115"/>
      <c r="M132" s="115"/>
      <c r="N132" s="116"/>
    </row>
    <row r="133" spans="2:14" ht="15">
      <c r="B133" s="117"/>
      <c r="C133" t="s">
        <v>305</v>
      </c>
      <c r="D133" s="119"/>
      <c r="F133" s="39"/>
      <c r="G133" s="113" t="s">
        <v>306</v>
      </c>
      <c r="H133" s="118"/>
      <c r="I133" s="115">
        <v>43793</v>
      </c>
      <c r="J133" s="115"/>
      <c r="K133" s="115"/>
      <c r="L133" s="115"/>
      <c r="M133" s="115"/>
      <c r="N133" s="116"/>
    </row>
    <row r="134" spans="2:14" ht="13.5" thickBot="1">
      <c r="B134" s="117"/>
      <c r="N134" s="120"/>
    </row>
    <row r="135" spans="2:14" ht="12.75">
      <c r="B135" s="121" t="s">
        <v>260</v>
      </c>
      <c r="C135" s="122" t="s">
        <v>13</v>
      </c>
      <c r="D135" s="122"/>
      <c r="E135" s="123"/>
      <c r="F135" s="124" t="s">
        <v>261</v>
      </c>
      <c r="G135" s="122" t="s">
        <v>252</v>
      </c>
      <c r="H135" s="122"/>
      <c r="I135" s="122"/>
      <c r="J135" s="122"/>
      <c r="K135" s="122"/>
      <c r="L135" s="122"/>
      <c r="M135" s="122"/>
      <c r="N135" s="125"/>
    </row>
    <row r="136" spans="2:14" ht="14.25">
      <c r="B136" s="126" t="s">
        <v>262</v>
      </c>
      <c r="C136" s="127" t="s">
        <v>307</v>
      </c>
      <c r="D136" s="127"/>
      <c r="E136" s="128"/>
      <c r="F136" s="129" t="s">
        <v>263</v>
      </c>
      <c r="G136" s="127" t="s">
        <v>317</v>
      </c>
      <c r="H136" s="127"/>
      <c r="I136" s="127"/>
      <c r="J136" s="127"/>
      <c r="K136" s="127"/>
      <c r="L136" s="127"/>
      <c r="M136" s="127"/>
      <c r="N136" s="130"/>
    </row>
    <row r="137" spans="2:14" ht="14.25">
      <c r="B137" s="126" t="s">
        <v>264</v>
      </c>
      <c r="C137" s="127" t="s">
        <v>126</v>
      </c>
      <c r="D137" s="127"/>
      <c r="E137" s="128"/>
      <c r="F137" s="129" t="s">
        <v>265</v>
      </c>
      <c r="G137" s="127" t="s">
        <v>319</v>
      </c>
      <c r="H137" s="127"/>
      <c r="I137" s="127"/>
      <c r="J137" s="127"/>
      <c r="K137" s="127"/>
      <c r="L137" s="127"/>
      <c r="M137" s="127"/>
      <c r="N137" s="130"/>
    </row>
    <row r="138" spans="2:14" ht="12.75">
      <c r="B138" s="131" t="s">
        <v>309</v>
      </c>
      <c r="C138" s="132"/>
      <c r="D138" s="132"/>
      <c r="E138" s="133"/>
      <c r="F138" s="132" t="s">
        <v>309</v>
      </c>
      <c r="G138" s="132"/>
      <c r="H138" s="132"/>
      <c r="I138" s="132"/>
      <c r="J138" s="132"/>
      <c r="K138" s="132"/>
      <c r="L138" s="132"/>
      <c r="M138" s="132"/>
      <c r="N138" s="134"/>
    </row>
    <row r="139" spans="2:14" ht="12.75">
      <c r="B139" s="135" t="s">
        <v>310</v>
      </c>
      <c r="C139" s="127" t="s">
        <v>312</v>
      </c>
      <c r="D139" s="127"/>
      <c r="E139" s="128"/>
      <c r="F139" s="136" t="s">
        <v>310</v>
      </c>
      <c r="G139" s="127" t="s">
        <v>321</v>
      </c>
      <c r="H139" s="127"/>
      <c r="I139" s="127"/>
      <c r="J139" s="127"/>
      <c r="K139" s="127"/>
      <c r="L139" s="127"/>
      <c r="M139" s="127"/>
      <c r="N139" s="130"/>
    </row>
    <row r="140" spans="2:14" ht="13.5" thickBot="1">
      <c r="B140" s="137" t="s">
        <v>310</v>
      </c>
      <c r="C140" s="138" t="s">
        <v>314</v>
      </c>
      <c r="D140" s="138"/>
      <c r="E140" s="139"/>
      <c r="F140" s="140" t="s">
        <v>310</v>
      </c>
      <c r="G140" s="138" t="s">
        <v>322</v>
      </c>
      <c r="H140" s="138"/>
      <c r="I140" s="138"/>
      <c r="J140" s="138"/>
      <c r="K140" s="138"/>
      <c r="L140" s="138"/>
      <c r="M140" s="138"/>
      <c r="N140" s="141"/>
    </row>
    <row r="141" spans="2:14" ht="12.75">
      <c r="B141" s="117"/>
      <c r="N141" s="120"/>
    </row>
    <row r="142" spans="2:14" ht="13.5" thickBot="1">
      <c r="B142" s="142" t="s">
        <v>268</v>
      </c>
      <c r="F142" s="143">
        <v>1</v>
      </c>
      <c r="G142" s="143">
        <v>2</v>
      </c>
      <c r="H142" s="143">
        <v>3</v>
      </c>
      <c r="I142" s="143">
        <v>4</v>
      </c>
      <c r="J142" s="143">
        <v>5</v>
      </c>
      <c r="K142" s="144" t="s">
        <v>7</v>
      </c>
      <c r="L142" s="144"/>
      <c r="M142" s="143" t="s">
        <v>269</v>
      </c>
      <c r="N142" s="145" t="s">
        <v>270</v>
      </c>
    </row>
    <row r="143" spans="2:14" ht="14.25">
      <c r="B143" s="146" t="s">
        <v>271</v>
      </c>
      <c r="C143" s="147" t="str">
        <f>IF(C136&gt;"",C136&amp;" - "&amp;G136,"")</f>
        <v>Burkova Anastasiia - Kadar Ildiko</v>
      </c>
      <c r="D143" s="147"/>
      <c r="E143" s="148"/>
      <c r="F143" s="149">
        <v>9</v>
      </c>
      <c r="G143" s="149">
        <v>3</v>
      </c>
      <c r="H143" s="149">
        <v>10</v>
      </c>
      <c r="I143" s="149"/>
      <c r="J143" s="150"/>
      <c r="K143" s="151">
        <f>IF(ISBLANK(F143),"",COUNTIF(F143:J143,"&gt;=0"))</f>
        <v>3</v>
      </c>
      <c r="L143" s="152">
        <f>IF(ISBLANK(F143),"",IF(LEFT(F143)="-",1,0)+IF(LEFT(G143)="-",1,0)+IF(LEFT(H143)="-",1,0)+IF(LEFT(I143)="-",1,0)+IF(LEFT(J143)="-",1,0))</f>
        <v>0</v>
      </c>
      <c r="M143" s="153">
        <f aca="true" t="shared" si="5" ref="M143:N147">IF(K143=3,1,"")</f>
        <v>1</v>
      </c>
      <c r="N143" s="154">
        <f t="shared" si="5"/>
      </c>
    </row>
    <row r="144" spans="2:14" ht="14.25">
      <c r="B144" s="146" t="s">
        <v>272</v>
      </c>
      <c r="C144" s="147" t="str">
        <f>IF(C137&gt;"",C137&amp;" - "&amp;G137,"")</f>
        <v>Eriksson Sofie - Kellow Ella</v>
      </c>
      <c r="D144" s="147"/>
      <c r="E144" s="148"/>
      <c r="F144" s="149">
        <v>-10</v>
      </c>
      <c r="G144" s="149">
        <v>5</v>
      </c>
      <c r="H144" s="149">
        <v>4</v>
      </c>
      <c r="I144" s="149">
        <v>7</v>
      </c>
      <c r="J144" s="155"/>
      <c r="K144" s="136">
        <f>IF(ISBLANK(F144),"",COUNTIF(F144:J144,"&gt;=0"))</f>
        <v>3</v>
      </c>
      <c r="L144" s="156">
        <f>IF(ISBLANK(F144),"",IF(LEFT(F144)="-",1,0)+IF(LEFT(G144)="-",1,0)+IF(LEFT(H144)="-",1,0)+IF(LEFT(I144)="-",1,0)+IF(LEFT(J144)="-",1,0))</f>
        <v>1</v>
      </c>
      <c r="M144" s="157">
        <f t="shared" si="5"/>
        <v>1</v>
      </c>
      <c r="N144" s="158">
        <f t="shared" si="5"/>
      </c>
    </row>
    <row r="145" spans="2:14" ht="12.75">
      <c r="B145" s="159" t="s">
        <v>315</v>
      </c>
      <c r="C145" s="160" t="str">
        <f>IF(C139&gt;"",C139&amp;" / "&amp;C140,"")</f>
        <v>Burkova / Eriksson</v>
      </c>
      <c r="D145" s="160" t="str">
        <f>IF(G139&gt;"",G139&amp;" / "&amp;G140,"")</f>
        <v>Kadar / Kellow</v>
      </c>
      <c r="E145" s="161"/>
      <c r="F145" s="149">
        <v>5</v>
      </c>
      <c r="G145" s="149">
        <v>4</v>
      </c>
      <c r="H145" s="149">
        <v>6</v>
      </c>
      <c r="I145" s="149"/>
      <c r="J145" s="155"/>
      <c r="K145" s="136">
        <f>IF(ISBLANK(F145),"",COUNTIF(F145:J145,"&gt;=0"))</f>
        <v>3</v>
      </c>
      <c r="L145" s="156">
        <f>IF(ISBLANK(F145),"",IF(LEFT(F145)="-",1,0)+IF(LEFT(G145)="-",1,0)+IF(LEFT(H145)="-",1,0)+IF(LEFT(I145)="-",1,0)+IF(LEFT(J145)="-",1,0))</f>
        <v>0</v>
      </c>
      <c r="M145" s="157">
        <f t="shared" si="5"/>
        <v>1</v>
      </c>
      <c r="N145" s="158">
        <f t="shared" si="5"/>
      </c>
    </row>
    <row r="146" spans="2:14" ht="14.25">
      <c r="B146" s="146" t="s">
        <v>274</v>
      </c>
      <c r="C146" s="147" t="str">
        <f>IF(C136&gt;"",C136&amp;" - "&amp;G137,"")</f>
        <v>Burkova Anastasiia - Kellow Ella</v>
      </c>
      <c r="D146" s="147"/>
      <c r="E146" s="148"/>
      <c r="F146" s="149"/>
      <c r="G146" s="149"/>
      <c r="H146" s="149"/>
      <c r="I146" s="149"/>
      <c r="J146" s="155"/>
      <c r="K146" s="136">
        <f>IF(ISBLANK(F146),"",COUNTIF(F146:J146,"&gt;=0"))</f>
      </c>
      <c r="L146" s="156">
        <f>IF(ISBLANK(F146),"",IF(LEFT(F146)="-",1,0)+IF(LEFT(G146)="-",1,0)+IF(LEFT(H146)="-",1,0)+IF(LEFT(I146)="-",1,0)+IF(LEFT(J146)="-",1,0))</f>
      </c>
      <c r="M146" s="157">
        <f t="shared" si="5"/>
      </c>
      <c r="N146" s="158">
        <f t="shared" si="5"/>
      </c>
    </row>
    <row r="147" spans="2:14" ht="15" thickBot="1">
      <c r="B147" s="146" t="s">
        <v>275</v>
      </c>
      <c r="C147" s="147" t="str">
        <f>IF(C137&gt;"",C137&amp;" - "&amp;G136,"")</f>
        <v>Eriksson Sofie - Kadar Ildiko</v>
      </c>
      <c r="D147" s="147"/>
      <c r="E147" s="148"/>
      <c r="F147" s="149"/>
      <c r="G147" s="149"/>
      <c r="H147" s="149"/>
      <c r="I147" s="149"/>
      <c r="J147" s="155"/>
      <c r="K147" s="140">
        <f>IF(ISBLANK(F147),"",COUNTIF(F147:J147,"&gt;=0"))</f>
      </c>
      <c r="L147" s="162">
        <f>IF(ISBLANK(F147),"",IF(LEFT(F147)="-",1,0)+IF(LEFT(G147)="-",1,0)+IF(LEFT(H147)="-",1,0)+IF(LEFT(I147)="-",1,0)+IF(LEFT(J147)="-",1,0))</f>
      </c>
      <c r="M147" s="163">
        <f t="shared" si="5"/>
      </c>
      <c r="N147" s="164">
        <f t="shared" si="5"/>
      </c>
    </row>
    <row r="148" spans="2:14" ht="18" thickBot="1">
      <c r="B148" s="117"/>
      <c r="F148" s="85"/>
      <c r="G148" s="85"/>
      <c r="H148" s="85"/>
      <c r="I148" s="165" t="s">
        <v>276</v>
      </c>
      <c r="J148" s="165"/>
      <c r="K148" s="166">
        <f>COUNTIF(K143:K147,"=3")</f>
        <v>3</v>
      </c>
      <c r="L148" s="167">
        <f>COUNTIF(L143:L147,"=3")</f>
        <v>0</v>
      </c>
      <c r="M148" s="168">
        <f>SUM(M143:M147)</f>
        <v>3</v>
      </c>
      <c r="N148" s="169">
        <f>SUM(N143:N147)</f>
        <v>0</v>
      </c>
    </row>
    <row r="149" spans="2:14" ht="14.25">
      <c r="B149" s="170" t="s">
        <v>277</v>
      </c>
      <c r="N149" s="120"/>
    </row>
    <row r="150" spans="2:14" ht="14.25">
      <c r="B150" s="171" t="s">
        <v>278</v>
      </c>
      <c r="D150" s="172" t="s">
        <v>279</v>
      </c>
      <c r="F150" s="172" t="s">
        <v>29</v>
      </c>
      <c r="G150" s="172"/>
      <c r="H150" s="173"/>
      <c r="J150" s="174" t="s">
        <v>280</v>
      </c>
      <c r="K150" s="174"/>
      <c r="L150" s="174"/>
      <c r="M150" s="174"/>
      <c r="N150" s="175"/>
    </row>
    <row r="151" spans="2:14" ht="21" thickBot="1">
      <c r="B151" s="176"/>
      <c r="C151" s="177"/>
      <c r="D151" s="177"/>
      <c r="E151" s="85"/>
      <c r="F151" s="177"/>
      <c r="G151" s="177"/>
      <c r="H151" s="177"/>
      <c r="I151" s="177"/>
      <c r="J151" s="178" t="str">
        <f>IF(M148=3,C135,IF(N148=3,G135,""))</f>
        <v>KoKa</v>
      </c>
      <c r="K151" s="178"/>
      <c r="L151" s="178"/>
      <c r="M151" s="178"/>
      <c r="N151" s="179"/>
    </row>
    <row r="152" spans="2:14" ht="12.75">
      <c r="B152" s="180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2"/>
    </row>
  </sheetData>
  <sheetProtection/>
  <mergeCells count="156">
    <mergeCell ref="C144:D144"/>
    <mergeCell ref="C146:D146"/>
    <mergeCell ref="C147:D147"/>
    <mergeCell ref="I148:J148"/>
    <mergeCell ref="J150:N150"/>
    <mergeCell ref="B151:D151"/>
    <mergeCell ref="F151:I151"/>
    <mergeCell ref="J151:N151"/>
    <mergeCell ref="C139:D139"/>
    <mergeCell ref="G139:N139"/>
    <mergeCell ref="C140:D140"/>
    <mergeCell ref="G140:N140"/>
    <mergeCell ref="K142:L142"/>
    <mergeCell ref="C143:D143"/>
    <mergeCell ref="C136:D136"/>
    <mergeCell ref="G136:N136"/>
    <mergeCell ref="C137:D137"/>
    <mergeCell ref="G137:N137"/>
    <mergeCell ref="B138:D138"/>
    <mergeCell ref="F138:N138"/>
    <mergeCell ref="I130:N130"/>
    <mergeCell ref="I131:N131"/>
    <mergeCell ref="I132:N132"/>
    <mergeCell ref="I133:N133"/>
    <mergeCell ref="C135:D135"/>
    <mergeCell ref="G135:N135"/>
    <mergeCell ref="C119:D119"/>
    <mergeCell ref="C121:D121"/>
    <mergeCell ref="C122:D122"/>
    <mergeCell ref="I123:J123"/>
    <mergeCell ref="J125:N125"/>
    <mergeCell ref="B126:D126"/>
    <mergeCell ref="F126:I126"/>
    <mergeCell ref="J126:N126"/>
    <mergeCell ref="C114:D114"/>
    <mergeCell ref="G114:N114"/>
    <mergeCell ref="C115:D115"/>
    <mergeCell ref="G115:N115"/>
    <mergeCell ref="K117:L117"/>
    <mergeCell ref="C118:D118"/>
    <mergeCell ref="C111:D111"/>
    <mergeCell ref="G111:N111"/>
    <mergeCell ref="C112:D112"/>
    <mergeCell ref="G112:N112"/>
    <mergeCell ref="B113:D113"/>
    <mergeCell ref="F113:N113"/>
    <mergeCell ref="I105:N105"/>
    <mergeCell ref="I106:N106"/>
    <mergeCell ref="I107:N107"/>
    <mergeCell ref="I108:N108"/>
    <mergeCell ref="C110:D110"/>
    <mergeCell ref="G110:N110"/>
    <mergeCell ref="C93:D93"/>
    <mergeCell ref="C95:D95"/>
    <mergeCell ref="C96:D96"/>
    <mergeCell ref="I97:J97"/>
    <mergeCell ref="J99:N99"/>
    <mergeCell ref="B100:D100"/>
    <mergeCell ref="F100:I100"/>
    <mergeCell ref="J100:N100"/>
    <mergeCell ref="C88:D88"/>
    <mergeCell ref="G88:N88"/>
    <mergeCell ref="C89:D89"/>
    <mergeCell ref="G89:N89"/>
    <mergeCell ref="K91:L91"/>
    <mergeCell ref="C92:D92"/>
    <mergeCell ref="C85:D85"/>
    <mergeCell ref="G85:N85"/>
    <mergeCell ref="C86:D86"/>
    <mergeCell ref="G86:N86"/>
    <mergeCell ref="B87:D87"/>
    <mergeCell ref="F87:N87"/>
    <mergeCell ref="I79:N79"/>
    <mergeCell ref="I80:N80"/>
    <mergeCell ref="I81:N81"/>
    <mergeCell ref="I82:N82"/>
    <mergeCell ref="C84:D84"/>
    <mergeCell ref="G84:N84"/>
    <mergeCell ref="C68:D68"/>
    <mergeCell ref="C70:D70"/>
    <mergeCell ref="C71:D71"/>
    <mergeCell ref="I72:J72"/>
    <mergeCell ref="J74:N74"/>
    <mergeCell ref="B75:D75"/>
    <mergeCell ref="F75:I75"/>
    <mergeCell ref="J75:N75"/>
    <mergeCell ref="C63:D63"/>
    <mergeCell ref="G63:N63"/>
    <mergeCell ref="C64:D64"/>
    <mergeCell ref="G64:N64"/>
    <mergeCell ref="K66:L66"/>
    <mergeCell ref="C67:D67"/>
    <mergeCell ref="C60:D60"/>
    <mergeCell ref="G60:N60"/>
    <mergeCell ref="C61:D61"/>
    <mergeCell ref="G61:N61"/>
    <mergeCell ref="B62:D62"/>
    <mergeCell ref="F62:N62"/>
    <mergeCell ref="I54:N54"/>
    <mergeCell ref="I55:N55"/>
    <mergeCell ref="I56:N56"/>
    <mergeCell ref="I57:N57"/>
    <mergeCell ref="C59:D59"/>
    <mergeCell ref="G59:N59"/>
    <mergeCell ref="C42:D42"/>
    <mergeCell ref="C44:D44"/>
    <mergeCell ref="C45:D45"/>
    <mergeCell ref="I46:J46"/>
    <mergeCell ref="J48:N48"/>
    <mergeCell ref="B49:D49"/>
    <mergeCell ref="F49:I49"/>
    <mergeCell ref="J49:N49"/>
    <mergeCell ref="C37:D37"/>
    <mergeCell ref="G37:N37"/>
    <mergeCell ref="C38:D38"/>
    <mergeCell ref="G38:N38"/>
    <mergeCell ref="K40:L40"/>
    <mergeCell ref="C41:D41"/>
    <mergeCell ref="C34:D34"/>
    <mergeCell ref="G34:N34"/>
    <mergeCell ref="C35:D35"/>
    <mergeCell ref="G35:N35"/>
    <mergeCell ref="B36:D36"/>
    <mergeCell ref="F36:N36"/>
    <mergeCell ref="I28:N28"/>
    <mergeCell ref="I29:N29"/>
    <mergeCell ref="I30:N30"/>
    <mergeCell ref="I31:N31"/>
    <mergeCell ref="C33:D33"/>
    <mergeCell ref="G33:N33"/>
    <mergeCell ref="C16:D16"/>
    <mergeCell ref="C18:D18"/>
    <mergeCell ref="C19:D19"/>
    <mergeCell ref="I20:J20"/>
    <mergeCell ref="J22:N22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8:D8"/>
    <mergeCell ref="G8:N8"/>
    <mergeCell ref="C9:D9"/>
    <mergeCell ref="G9:N9"/>
    <mergeCell ref="B10:D10"/>
    <mergeCell ref="F10:N10"/>
    <mergeCell ref="I2:N2"/>
    <mergeCell ref="I3:N3"/>
    <mergeCell ref="I4:N4"/>
    <mergeCell ref="I5:N5"/>
    <mergeCell ref="C7:D7"/>
    <mergeCell ref="G7:N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33.7109375" style="0" customWidth="1"/>
    <col min="4" max="4" width="18.57421875" style="0" customWidth="1"/>
    <col min="5" max="5" width="29.8515625" style="0" customWidth="1"/>
    <col min="6" max="6" width="27.8515625" style="0" customWidth="1"/>
    <col min="7" max="7" width="31.140625" style="0" customWidth="1"/>
    <col min="8" max="8" width="8.57421875" style="0" customWidth="1"/>
  </cols>
  <sheetData>
    <row r="1" ht="13.5" thickBot="1"/>
    <row r="2" spans="1:8" ht="17.25">
      <c r="A2" s="183"/>
      <c r="B2" s="184" t="s">
        <v>0</v>
      </c>
      <c r="C2" s="185"/>
      <c r="D2" s="185"/>
      <c r="E2" s="186"/>
      <c r="F2" s="187"/>
      <c r="G2" s="188"/>
      <c r="H2" s="188"/>
    </row>
    <row r="3" spans="1:8" ht="15">
      <c r="A3" s="183"/>
      <c r="B3" s="190" t="s">
        <v>440</v>
      </c>
      <c r="C3" s="189"/>
      <c r="D3" s="189"/>
      <c r="E3" s="191"/>
      <c r="F3" s="187"/>
      <c r="G3" s="188"/>
      <c r="H3" s="188"/>
    </row>
    <row r="4" spans="1:8" ht="15" thickBot="1">
      <c r="A4" s="183"/>
      <c r="B4" s="192" t="s">
        <v>441</v>
      </c>
      <c r="C4" s="193"/>
      <c r="D4" s="193"/>
      <c r="E4" s="194"/>
      <c r="F4" s="187"/>
      <c r="G4" s="188"/>
      <c r="H4" s="188"/>
    </row>
    <row r="5" spans="1:8" ht="12.75">
      <c r="A5" s="195"/>
      <c r="B5" s="196"/>
      <c r="C5" s="196"/>
      <c r="D5" s="196"/>
      <c r="E5" s="206"/>
      <c r="F5" s="188"/>
      <c r="G5" s="188"/>
      <c r="H5" s="188"/>
    </row>
    <row r="6" spans="1:8" ht="12.75">
      <c r="A6" s="207"/>
      <c r="B6" s="207" t="s">
        <v>3</v>
      </c>
      <c r="C6" s="207" t="s">
        <v>130</v>
      </c>
      <c r="D6" s="207" t="s">
        <v>5</v>
      </c>
      <c r="E6" s="187"/>
      <c r="F6" s="188"/>
      <c r="G6" s="188"/>
      <c r="H6" s="260"/>
    </row>
    <row r="7" spans="1:8" ht="12.75">
      <c r="A7" s="208" t="s">
        <v>10</v>
      </c>
      <c r="B7" s="208" t="s">
        <v>131</v>
      </c>
      <c r="C7" s="208" t="s">
        <v>195</v>
      </c>
      <c r="D7" s="208" t="s">
        <v>196</v>
      </c>
      <c r="E7" s="209" t="s">
        <v>195</v>
      </c>
      <c r="F7" s="188"/>
      <c r="G7" s="188"/>
      <c r="H7" s="260"/>
    </row>
    <row r="8" spans="1:8" ht="12.75">
      <c r="A8" s="208" t="s">
        <v>14</v>
      </c>
      <c r="B8" s="208" t="s">
        <v>149</v>
      </c>
      <c r="C8" s="208" t="s">
        <v>210</v>
      </c>
      <c r="D8" s="208" t="s">
        <v>211</v>
      </c>
      <c r="E8" s="210" t="s">
        <v>442</v>
      </c>
      <c r="F8" s="209" t="s">
        <v>195</v>
      </c>
      <c r="G8" s="188"/>
      <c r="H8" s="260"/>
    </row>
    <row r="9" spans="1:8" ht="12.75">
      <c r="A9" s="207" t="s">
        <v>18</v>
      </c>
      <c r="B9" s="207" t="s">
        <v>151</v>
      </c>
      <c r="C9" s="207" t="s">
        <v>235</v>
      </c>
      <c r="D9" s="207" t="s">
        <v>236</v>
      </c>
      <c r="E9" s="211" t="s">
        <v>218</v>
      </c>
      <c r="F9" s="210" t="s">
        <v>443</v>
      </c>
      <c r="G9" s="187"/>
      <c r="H9" s="260"/>
    </row>
    <row r="10" spans="1:8" ht="12.75">
      <c r="A10" s="207" t="s">
        <v>22</v>
      </c>
      <c r="B10" s="207" t="s">
        <v>154</v>
      </c>
      <c r="C10" s="207" t="s">
        <v>218</v>
      </c>
      <c r="D10" s="207" t="s">
        <v>219</v>
      </c>
      <c r="E10" s="212" t="s">
        <v>444</v>
      </c>
      <c r="F10" s="183"/>
      <c r="G10" s="211" t="s">
        <v>207</v>
      </c>
      <c r="H10" s="261"/>
    </row>
    <row r="11" spans="1:8" ht="12.75">
      <c r="A11" s="208" t="s">
        <v>134</v>
      </c>
      <c r="B11" s="208" t="s">
        <v>156</v>
      </c>
      <c r="C11" s="208" t="s">
        <v>229</v>
      </c>
      <c r="D11" s="208" t="s">
        <v>230</v>
      </c>
      <c r="E11" s="209" t="s">
        <v>229</v>
      </c>
      <c r="F11" s="183"/>
      <c r="G11" s="210" t="s">
        <v>445</v>
      </c>
      <c r="H11" s="261"/>
    </row>
    <row r="12" spans="1:8" ht="12.75">
      <c r="A12" s="208" t="s">
        <v>136</v>
      </c>
      <c r="B12" s="208" t="s">
        <v>161</v>
      </c>
      <c r="C12" s="208" t="s">
        <v>198</v>
      </c>
      <c r="D12" s="208" t="s">
        <v>199</v>
      </c>
      <c r="E12" s="210" t="s">
        <v>446</v>
      </c>
      <c r="F12" s="211" t="s">
        <v>207</v>
      </c>
      <c r="G12" s="187"/>
      <c r="H12" s="260"/>
    </row>
    <row r="13" spans="1:8" ht="12.75">
      <c r="A13" s="207" t="s">
        <v>138</v>
      </c>
      <c r="B13" s="207" t="s">
        <v>179</v>
      </c>
      <c r="C13" s="207" t="s">
        <v>221</v>
      </c>
      <c r="D13" s="207" t="s">
        <v>222</v>
      </c>
      <c r="E13" s="211" t="s">
        <v>207</v>
      </c>
      <c r="F13" s="212" t="s">
        <v>447</v>
      </c>
      <c r="G13" s="188"/>
      <c r="H13" s="260"/>
    </row>
    <row r="14" spans="1:8" ht="12.75">
      <c r="A14" s="207" t="s">
        <v>139</v>
      </c>
      <c r="B14" s="207" t="s">
        <v>182</v>
      </c>
      <c r="C14" s="207" t="s">
        <v>207</v>
      </c>
      <c r="D14" s="207" t="s">
        <v>208</v>
      </c>
      <c r="E14" s="212" t="s">
        <v>448</v>
      </c>
      <c r="F14" s="188"/>
      <c r="G14" s="188"/>
      <c r="H14" s="260"/>
    </row>
    <row r="15" spans="1:8" ht="12.75">
      <c r="A15" s="215"/>
      <c r="B15" s="215"/>
      <c r="C15" s="215"/>
      <c r="D15" s="215"/>
      <c r="E15" s="205"/>
      <c r="F15" s="205"/>
      <c r="G15" s="205"/>
      <c r="H15" s="26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73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9" max="9" width="9.140625" style="0" customWidth="1"/>
    <col min="10" max="10" width="8.57421875" style="0" customWidth="1"/>
  </cols>
  <sheetData>
    <row r="2" spans="1:10" ht="18" customHeight="1">
      <c r="A2" s="183"/>
      <c r="B2" s="184" t="s">
        <v>0</v>
      </c>
      <c r="C2" s="185"/>
      <c r="D2" s="185"/>
      <c r="E2" s="186"/>
      <c r="F2" s="187"/>
      <c r="G2" s="188"/>
      <c r="H2" s="188"/>
      <c r="I2" s="189"/>
      <c r="J2" s="189"/>
    </row>
    <row r="3" spans="1:10" ht="15" customHeight="1">
      <c r="A3" s="183"/>
      <c r="B3" s="190" t="s">
        <v>1</v>
      </c>
      <c r="C3" s="189"/>
      <c r="D3" s="189"/>
      <c r="E3" s="191"/>
      <c r="F3" s="187"/>
      <c r="G3" s="188"/>
      <c r="H3" s="188"/>
      <c r="I3" s="189"/>
      <c r="J3" s="189"/>
    </row>
    <row r="4" spans="1:10" ht="15" customHeight="1">
      <c r="A4" s="183"/>
      <c r="B4" s="192" t="s">
        <v>2</v>
      </c>
      <c r="C4" s="193"/>
      <c r="D4" s="193"/>
      <c r="E4" s="194"/>
      <c r="F4" s="187"/>
      <c r="G4" s="188"/>
      <c r="H4" s="188"/>
      <c r="I4" s="189"/>
      <c r="J4" s="189"/>
    </row>
    <row r="5" spans="1:10" ht="15" customHeight="1">
      <c r="A5" s="195"/>
      <c r="B5" s="196"/>
      <c r="C5" s="196"/>
      <c r="D5" s="196"/>
      <c r="E5" s="196"/>
      <c r="F5" s="195"/>
      <c r="G5" s="195"/>
      <c r="H5" s="195"/>
      <c r="I5" s="189"/>
      <c r="J5" s="189"/>
    </row>
    <row r="6" spans="1:10" ht="14.25" customHeight="1">
      <c r="A6" s="197"/>
      <c r="B6" s="197" t="s">
        <v>3</v>
      </c>
      <c r="C6" s="197" t="s">
        <v>4</v>
      </c>
      <c r="D6" s="197" t="s">
        <v>5</v>
      </c>
      <c r="E6" s="197" t="s">
        <v>6</v>
      </c>
      <c r="F6" s="197" t="s">
        <v>7</v>
      </c>
      <c r="G6" s="197" t="s">
        <v>8</v>
      </c>
      <c r="H6" s="197" t="s">
        <v>9</v>
      </c>
      <c r="I6" s="198"/>
      <c r="J6" s="199"/>
    </row>
    <row r="7" spans="1:10" ht="14.25" customHeight="1">
      <c r="A7" s="197" t="s">
        <v>10</v>
      </c>
      <c r="B7" s="197" t="s">
        <v>11</v>
      </c>
      <c r="C7" s="197" t="s">
        <v>12</v>
      </c>
      <c r="D7" s="197" t="s">
        <v>13</v>
      </c>
      <c r="E7" s="197" t="s">
        <v>14</v>
      </c>
      <c r="F7" s="197" t="s">
        <v>323</v>
      </c>
      <c r="G7" s="197" t="s">
        <v>324</v>
      </c>
      <c r="H7" s="197" t="s">
        <v>10</v>
      </c>
      <c r="I7" s="198"/>
      <c r="J7" s="199"/>
    </row>
    <row r="8" spans="1:10" ht="14.25" customHeight="1">
      <c r="A8" s="197" t="s">
        <v>14</v>
      </c>
      <c r="B8" s="197" t="s">
        <v>15</v>
      </c>
      <c r="C8" s="197" t="s">
        <v>16</v>
      </c>
      <c r="D8" s="197" t="s">
        <v>17</v>
      </c>
      <c r="E8" s="197" t="s">
        <v>10</v>
      </c>
      <c r="F8" s="197" t="s">
        <v>325</v>
      </c>
      <c r="G8" s="197" t="s">
        <v>326</v>
      </c>
      <c r="H8" s="197" t="s">
        <v>14</v>
      </c>
      <c r="I8" s="198"/>
      <c r="J8" s="199"/>
    </row>
    <row r="9" spans="1:10" ht="14.25" customHeight="1">
      <c r="A9" s="197" t="s">
        <v>18</v>
      </c>
      <c r="B9" s="197" t="s">
        <v>19</v>
      </c>
      <c r="C9" s="197" t="s">
        <v>20</v>
      </c>
      <c r="D9" s="197" t="s">
        <v>21</v>
      </c>
      <c r="E9" s="197" t="s">
        <v>327</v>
      </c>
      <c r="F9" s="197" t="s">
        <v>328</v>
      </c>
      <c r="G9" s="197" t="s">
        <v>329</v>
      </c>
      <c r="H9" s="197" t="s">
        <v>18</v>
      </c>
      <c r="I9" s="198"/>
      <c r="J9" s="199"/>
    </row>
    <row r="10" spans="1:10" ht="14.25" customHeight="1">
      <c r="A10" s="197" t="s">
        <v>22</v>
      </c>
      <c r="B10" s="197"/>
      <c r="C10" s="197"/>
      <c r="D10" s="197"/>
      <c r="E10" s="197"/>
      <c r="F10" s="197"/>
      <c r="G10" s="197"/>
      <c r="H10" s="197"/>
      <c r="I10" s="198"/>
      <c r="J10" s="199"/>
    </row>
    <row r="11" spans="1:10" ht="15" customHeight="1">
      <c r="A11" s="200"/>
      <c r="B11" s="200"/>
      <c r="C11" s="201"/>
      <c r="D11" s="201"/>
      <c r="E11" s="201"/>
      <c r="F11" s="201"/>
      <c r="G11" s="201"/>
      <c r="H11" s="201"/>
      <c r="I11" s="202"/>
      <c r="J11" s="202"/>
    </row>
    <row r="12" spans="1:10" ht="14.25" customHeight="1">
      <c r="A12" s="199"/>
      <c r="B12" s="203"/>
      <c r="C12" s="197"/>
      <c r="D12" s="197" t="s">
        <v>23</v>
      </c>
      <c r="E12" s="197" t="s">
        <v>24</v>
      </c>
      <c r="F12" s="197" t="s">
        <v>25</v>
      </c>
      <c r="G12" s="197" t="s">
        <v>26</v>
      </c>
      <c r="H12" s="197" t="s">
        <v>27</v>
      </c>
      <c r="I12" s="197" t="s">
        <v>28</v>
      </c>
      <c r="J12" s="197" t="s">
        <v>29</v>
      </c>
    </row>
    <row r="13" spans="1:10" ht="14.25" customHeight="1">
      <c r="A13" s="199"/>
      <c r="B13" s="203"/>
      <c r="C13" s="197" t="s">
        <v>30</v>
      </c>
      <c r="D13" s="197" t="s">
        <v>330</v>
      </c>
      <c r="E13" s="197" t="s">
        <v>331</v>
      </c>
      <c r="F13" s="197" t="s">
        <v>332</v>
      </c>
      <c r="G13" s="197"/>
      <c r="H13" s="197"/>
      <c r="I13" s="197" t="s">
        <v>282</v>
      </c>
      <c r="J13" s="197" t="s">
        <v>14</v>
      </c>
    </row>
    <row r="14" spans="1:10" ht="14.25" customHeight="1">
      <c r="A14" s="199"/>
      <c r="B14" s="203"/>
      <c r="C14" s="197" t="s">
        <v>31</v>
      </c>
      <c r="D14" s="197" t="s">
        <v>333</v>
      </c>
      <c r="E14" s="197" t="s">
        <v>334</v>
      </c>
      <c r="F14" s="197" t="s">
        <v>330</v>
      </c>
      <c r="G14" s="197" t="s">
        <v>335</v>
      </c>
      <c r="H14" s="197" t="s">
        <v>330</v>
      </c>
      <c r="I14" s="197" t="s">
        <v>302</v>
      </c>
      <c r="J14" s="197" t="s">
        <v>10</v>
      </c>
    </row>
    <row r="15" spans="1:10" ht="14.25" customHeight="1">
      <c r="A15" s="199"/>
      <c r="B15" s="203"/>
      <c r="C15" s="197" t="s">
        <v>32</v>
      </c>
      <c r="D15" s="197" t="s">
        <v>336</v>
      </c>
      <c r="E15" s="197" t="s">
        <v>332</v>
      </c>
      <c r="F15" s="197" t="s">
        <v>330</v>
      </c>
      <c r="G15" s="197" t="s">
        <v>337</v>
      </c>
      <c r="H15" s="197"/>
      <c r="I15" s="197" t="s">
        <v>338</v>
      </c>
      <c r="J15" s="197" t="s">
        <v>18</v>
      </c>
    </row>
    <row r="16" spans="1:10" ht="14.25" customHeight="1">
      <c r="A16" s="199"/>
      <c r="B16" s="203"/>
      <c r="C16" s="197"/>
      <c r="D16" s="197"/>
      <c r="E16" s="197"/>
      <c r="F16" s="197"/>
      <c r="G16" s="197"/>
      <c r="H16" s="197"/>
      <c r="I16" s="197"/>
      <c r="J16" s="197"/>
    </row>
    <row r="17" spans="1:10" ht="14.25" customHeight="1">
      <c r="A17" s="199"/>
      <c r="B17" s="203"/>
      <c r="C17" s="197"/>
      <c r="D17" s="197"/>
      <c r="E17" s="197"/>
      <c r="F17" s="197"/>
      <c r="G17" s="197"/>
      <c r="H17" s="197"/>
      <c r="I17" s="197"/>
      <c r="J17" s="197"/>
    </row>
    <row r="18" spans="1:10" ht="14.25" customHeight="1">
      <c r="A18" s="199"/>
      <c r="B18" s="203"/>
      <c r="C18" s="197"/>
      <c r="D18" s="197"/>
      <c r="E18" s="197"/>
      <c r="F18" s="197"/>
      <c r="G18" s="197"/>
      <c r="H18" s="197"/>
      <c r="I18" s="197"/>
      <c r="J18" s="197"/>
    </row>
    <row r="19" spans="1:10" ht="15" customHeight="1">
      <c r="A19" s="199"/>
      <c r="B19" s="199"/>
      <c r="C19" s="200"/>
      <c r="D19" s="200"/>
      <c r="E19" s="204"/>
      <c r="F19" s="200"/>
      <c r="G19" s="200"/>
      <c r="H19" s="200"/>
      <c r="I19" s="200"/>
      <c r="J19" s="200"/>
    </row>
    <row r="20" spans="1:10" ht="14.25" customHeight="1">
      <c r="A20" s="197"/>
      <c r="B20" s="197" t="s">
        <v>3</v>
      </c>
      <c r="C20" s="197" t="s">
        <v>33</v>
      </c>
      <c r="D20" s="197" t="s">
        <v>5</v>
      </c>
      <c r="E20" s="197" t="s">
        <v>6</v>
      </c>
      <c r="F20" s="197" t="s">
        <v>7</v>
      </c>
      <c r="G20" s="197" t="s">
        <v>8</v>
      </c>
      <c r="H20" s="197" t="s">
        <v>9</v>
      </c>
      <c r="I20" s="198"/>
      <c r="J20" s="199"/>
    </row>
    <row r="21" spans="1:10" ht="14.25" customHeight="1">
      <c r="A21" s="197" t="s">
        <v>10</v>
      </c>
      <c r="B21" s="197" t="s">
        <v>34</v>
      </c>
      <c r="C21" s="197" t="s">
        <v>35</v>
      </c>
      <c r="D21" s="197" t="s">
        <v>36</v>
      </c>
      <c r="E21" s="197" t="s">
        <v>14</v>
      </c>
      <c r="F21" s="197" t="s">
        <v>339</v>
      </c>
      <c r="G21" s="197" t="s">
        <v>340</v>
      </c>
      <c r="H21" s="197" t="s">
        <v>10</v>
      </c>
      <c r="I21" s="198"/>
      <c r="J21" s="199"/>
    </row>
    <row r="22" spans="1:10" ht="14.25" customHeight="1">
      <c r="A22" s="197" t="s">
        <v>14</v>
      </c>
      <c r="B22" s="197" t="s">
        <v>37</v>
      </c>
      <c r="C22" s="197" t="s">
        <v>38</v>
      </c>
      <c r="D22" s="197" t="s">
        <v>39</v>
      </c>
      <c r="E22" s="197" t="s">
        <v>10</v>
      </c>
      <c r="F22" s="197" t="s">
        <v>341</v>
      </c>
      <c r="G22" s="197" t="s">
        <v>342</v>
      </c>
      <c r="H22" s="197" t="s">
        <v>14</v>
      </c>
      <c r="I22" s="198"/>
      <c r="J22" s="199"/>
    </row>
    <row r="23" spans="1:10" ht="14.25" customHeight="1">
      <c r="A23" s="197" t="s">
        <v>18</v>
      </c>
      <c r="B23" s="197" t="s">
        <v>40</v>
      </c>
      <c r="C23" s="197" t="s">
        <v>41</v>
      </c>
      <c r="D23" s="197" t="s">
        <v>13</v>
      </c>
      <c r="E23" s="197" t="s">
        <v>327</v>
      </c>
      <c r="F23" s="197" t="s">
        <v>343</v>
      </c>
      <c r="G23" s="197" t="s">
        <v>344</v>
      </c>
      <c r="H23" s="197" t="s">
        <v>18</v>
      </c>
      <c r="I23" s="198"/>
      <c r="J23" s="199"/>
    </row>
    <row r="24" spans="1:10" ht="14.25" customHeight="1">
      <c r="A24" s="197" t="s">
        <v>22</v>
      </c>
      <c r="B24" s="197"/>
      <c r="C24" s="197"/>
      <c r="D24" s="197"/>
      <c r="E24" s="197"/>
      <c r="F24" s="197"/>
      <c r="G24" s="197"/>
      <c r="H24" s="197"/>
      <c r="I24" s="198"/>
      <c r="J24" s="199"/>
    </row>
    <row r="25" spans="1:10" ht="15" customHeight="1">
      <c r="A25" s="200"/>
      <c r="B25" s="200"/>
      <c r="C25" s="201"/>
      <c r="D25" s="201"/>
      <c r="E25" s="201"/>
      <c r="F25" s="201"/>
      <c r="G25" s="201"/>
      <c r="H25" s="201"/>
      <c r="I25" s="202"/>
      <c r="J25" s="202"/>
    </row>
    <row r="26" spans="1:10" ht="14.25" customHeight="1">
      <c r="A26" s="199"/>
      <c r="B26" s="203"/>
      <c r="C26" s="197"/>
      <c r="D26" s="197" t="s">
        <v>23</v>
      </c>
      <c r="E26" s="197" t="s">
        <v>24</v>
      </c>
      <c r="F26" s="197" t="s">
        <v>25</v>
      </c>
      <c r="G26" s="197" t="s">
        <v>26</v>
      </c>
      <c r="H26" s="197" t="s">
        <v>27</v>
      </c>
      <c r="I26" s="197" t="s">
        <v>28</v>
      </c>
      <c r="J26" s="197" t="s">
        <v>29</v>
      </c>
    </row>
    <row r="27" spans="1:10" ht="14.25" customHeight="1">
      <c r="A27" s="199"/>
      <c r="B27" s="203"/>
      <c r="C27" s="197" t="s">
        <v>30</v>
      </c>
      <c r="D27" s="197" t="s">
        <v>345</v>
      </c>
      <c r="E27" s="197" t="s">
        <v>333</v>
      </c>
      <c r="F27" s="197" t="s">
        <v>332</v>
      </c>
      <c r="G27" s="197" t="s">
        <v>332</v>
      </c>
      <c r="H27" s="197"/>
      <c r="I27" s="197" t="s">
        <v>287</v>
      </c>
      <c r="J27" s="197" t="s">
        <v>14</v>
      </c>
    </row>
    <row r="28" spans="1:10" ht="14.25" customHeight="1">
      <c r="A28" s="199"/>
      <c r="B28" s="203"/>
      <c r="C28" s="197" t="s">
        <v>31</v>
      </c>
      <c r="D28" s="197" t="s">
        <v>346</v>
      </c>
      <c r="E28" s="197" t="s">
        <v>337</v>
      </c>
      <c r="F28" s="197" t="s">
        <v>345</v>
      </c>
      <c r="G28" s="197"/>
      <c r="H28" s="197"/>
      <c r="I28" s="197" t="s">
        <v>282</v>
      </c>
      <c r="J28" s="197" t="s">
        <v>10</v>
      </c>
    </row>
    <row r="29" spans="1:10" ht="14.25" customHeight="1">
      <c r="A29" s="199"/>
      <c r="B29" s="203"/>
      <c r="C29" s="197" t="s">
        <v>32</v>
      </c>
      <c r="D29" s="197" t="s">
        <v>347</v>
      </c>
      <c r="E29" s="197" t="s">
        <v>346</v>
      </c>
      <c r="F29" s="197" t="s">
        <v>348</v>
      </c>
      <c r="G29" s="197"/>
      <c r="H29" s="197"/>
      <c r="I29" s="197" t="s">
        <v>282</v>
      </c>
      <c r="J29" s="197" t="s">
        <v>18</v>
      </c>
    </row>
    <row r="30" spans="1:10" ht="14.25" customHeight="1">
      <c r="A30" s="199"/>
      <c r="B30" s="203"/>
      <c r="C30" s="197"/>
      <c r="D30" s="197"/>
      <c r="E30" s="197"/>
      <c r="F30" s="197"/>
      <c r="G30" s="197"/>
      <c r="H30" s="197"/>
      <c r="I30" s="197"/>
      <c r="J30" s="197"/>
    </row>
    <row r="31" spans="1:10" ht="14.25" customHeight="1">
      <c r="A31" s="199"/>
      <c r="B31" s="203"/>
      <c r="C31" s="197"/>
      <c r="D31" s="197"/>
      <c r="E31" s="197"/>
      <c r="F31" s="197"/>
      <c r="G31" s="197"/>
      <c r="H31" s="197"/>
      <c r="I31" s="197"/>
      <c r="J31" s="197"/>
    </row>
    <row r="32" spans="1:10" ht="14.25" customHeight="1">
      <c r="A32" s="199"/>
      <c r="B32" s="203"/>
      <c r="C32" s="197"/>
      <c r="D32" s="197"/>
      <c r="E32" s="197"/>
      <c r="F32" s="197"/>
      <c r="G32" s="197"/>
      <c r="H32" s="197"/>
      <c r="I32" s="197"/>
      <c r="J32" s="197"/>
    </row>
    <row r="33" spans="1:10" ht="15" customHeight="1">
      <c r="A33" s="199"/>
      <c r="B33" s="199"/>
      <c r="C33" s="200"/>
      <c r="D33" s="200"/>
      <c r="E33" s="204"/>
      <c r="F33" s="200"/>
      <c r="G33" s="200"/>
      <c r="H33" s="200"/>
      <c r="I33" s="200"/>
      <c r="J33" s="200"/>
    </row>
    <row r="34" spans="1:10" ht="14.25" customHeight="1">
      <c r="A34" s="197"/>
      <c r="B34" s="197" t="s">
        <v>3</v>
      </c>
      <c r="C34" s="197" t="s">
        <v>42</v>
      </c>
      <c r="D34" s="197" t="s">
        <v>5</v>
      </c>
      <c r="E34" s="197" t="s">
        <v>6</v>
      </c>
      <c r="F34" s="197" t="s">
        <v>7</v>
      </c>
      <c r="G34" s="197" t="s">
        <v>8</v>
      </c>
      <c r="H34" s="197" t="s">
        <v>9</v>
      </c>
      <c r="I34" s="198"/>
      <c r="J34" s="199"/>
    </row>
    <row r="35" spans="1:10" ht="14.25" customHeight="1">
      <c r="A35" s="197" t="s">
        <v>10</v>
      </c>
      <c r="B35" s="197" t="s">
        <v>43</v>
      </c>
      <c r="C35" s="197" t="s">
        <v>44</v>
      </c>
      <c r="D35" s="197" t="s">
        <v>45</v>
      </c>
      <c r="E35" s="197" t="s">
        <v>14</v>
      </c>
      <c r="F35" s="197" t="s">
        <v>349</v>
      </c>
      <c r="G35" s="197" t="s">
        <v>350</v>
      </c>
      <c r="H35" s="197" t="s">
        <v>10</v>
      </c>
      <c r="I35" s="198"/>
      <c r="J35" s="199"/>
    </row>
    <row r="36" spans="1:10" ht="14.25" customHeight="1">
      <c r="A36" s="197" t="s">
        <v>14</v>
      </c>
      <c r="B36" s="197" t="s">
        <v>46</v>
      </c>
      <c r="C36" s="197" t="s">
        <v>47</v>
      </c>
      <c r="D36" s="197" t="s">
        <v>39</v>
      </c>
      <c r="E36" s="197" t="s">
        <v>10</v>
      </c>
      <c r="F36" s="197" t="s">
        <v>88</v>
      </c>
      <c r="G36" s="197" t="s">
        <v>351</v>
      </c>
      <c r="H36" s="197" t="s">
        <v>14</v>
      </c>
      <c r="I36" s="198"/>
      <c r="J36" s="199"/>
    </row>
    <row r="37" spans="1:10" ht="14.25" customHeight="1">
      <c r="A37" s="197" t="s">
        <v>18</v>
      </c>
      <c r="B37" s="197" t="s">
        <v>48</v>
      </c>
      <c r="C37" s="197" t="s">
        <v>49</v>
      </c>
      <c r="D37" s="197" t="s">
        <v>50</v>
      </c>
      <c r="E37" s="197" t="s">
        <v>327</v>
      </c>
      <c r="F37" s="197" t="s">
        <v>343</v>
      </c>
      <c r="G37" s="197" t="s">
        <v>352</v>
      </c>
      <c r="H37" s="197" t="s">
        <v>18</v>
      </c>
      <c r="I37" s="198"/>
      <c r="J37" s="199"/>
    </row>
    <row r="38" spans="1:10" ht="14.25" customHeight="1">
      <c r="A38" s="197" t="s">
        <v>22</v>
      </c>
      <c r="B38" s="197"/>
      <c r="C38" s="197"/>
      <c r="D38" s="197"/>
      <c r="E38" s="197"/>
      <c r="F38" s="197"/>
      <c r="G38" s="197"/>
      <c r="H38" s="197"/>
      <c r="I38" s="198"/>
      <c r="J38" s="199"/>
    </row>
    <row r="39" spans="1:10" ht="15" customHeight="1">
      <c r="A39" s="200"/>
      <c r="B39" s="200"/>
      <c r="C39" s="201"/>
      <c r="D39" s="201"/>
      <c r="E39" s="201"/>
      <c r="F39" s="201"/>
      <c r="G39" s="201"/>
      <c r="H39" s="201"/>
      <c r="I39" s="202"/>
      <c r="J39" s="202"/>
    </row>
    <row r="40" spans="1:10" ht="14.25" customHeight="1">
      <c r="A40" s="199"/>
      <c r="B40" s="203"/>
      <c r="C40" s="197"/>
      <c r="D40" s="197" t="s">
        <v>23</v>
      </c>
      <c r="E40" s="197" t="s">
        <v>24</v>
      </c>
      <c r="F40" s="197" t="s">
        <v>25</v>
      </c>
      <c r="G40" s="197" t="s">
        <v>26</v>
      </c>
      <c r="H40" s="197" t="s">
        <v>27</v>
      </c>
      <c r="I40" s="197" t="s">
        <v>28</v>
      </c>
      <c r="J40" s="197" t="s">
        <v>29</v>
      </c>
    </row>
    <row r="41" spans="1:10" ht="14.25" customHeight="1">
      <c r="A41" s="199"/>
      <c r="B41" s="203"/>
      <c r="C41" s="197" t="s">
        <v>30</v>
      </c>
      <c r="D41" s="197" t="s">
        <v>332</v>
      </c>
      <c r="E41" s="197" t="s">
        <v>331</v>
      </c>
      <c r="F41" s="197" t="s">
        <v>335</v>
      </c>
      <c r="G41" s="197"/>
      <c r="H41" s="197"/>
      <c r="I41" s="197" t="s">
        <v>282</v>
      </c>
      <c r="J41" s="197" t="s">
        <v>14</v>
      </c>
    </row>
    <row r="42" spans="1:10" ht="14.25" customHeight="1">
      <c r="A42" s="199"/>
      <c r="B42" s="203"/>
      <c r="C42" s="197" t="s">
        <v>31</v>
      </c>
      <c r="D42" s="197" t="s">
        <v>353</v>
      </c>
      <c r="E42" s="197" t="s">
        <v>330</v>
      </c>
      <c r="F42" s="197" t="s">
        <v>330</v>
      </c>
      <c r="G42" s="197" t="s">
        <v>332</v>
      </c>
      <c r="H42" s="197"/>
      <c r="I42" s="197" t="s">
        <v>287</v>
      </c>
      <c r="J42" s="197" t="s">
        <v>10</v>
      </c>
    </row>
    <row r="43" spans="1:10" ht="14.25" customHeight="1">
      <c r="A43" s="199"/>
      <c r="B43" s="203"/>
      <c r="C43" s="197" t="s">
        <v>32</v>
      </c>
      <c r="D43" s="197" t="s">
        <v>331</v>
      </c>
      <c r="E43" s="197" t="s">
        <v>330</v>
      </c>
      <c r="F43" s="197" t="s">
        <v>348</v>
      </c>
      <c r="G43" s="197"/>
      <c r="H43" s="197"/>
      <c r="I43" s="197" t="s">
        <v>282</v>
      </c>
      <c r="J43" s="197" t="s">
        <v>18</v>
      </c>
    </row>
    <row r="44" spans="1:10" ht="14.25" customHeight="1">
      <c r="A44" s="199"/>
      <c r="B44" s="203"/>
      <c r="C44" s="197"/>
      <c r="D44" s="197"/>
      <c r="E44" s="197"/>
      <c r="F44" s="197"/>
      <c r="G44" s="197"/>
      <c r="H44" s="197"/>
      <c r="I44" s="197"/>
      <c r="J44" s="197"/>
    </row>
    <row r="45" spans="1:10" ht="14.25" customHeight="1">
      <c r="A45" s="199"/>
      <c r="B45" s="203"/>
      <c r="C45" s="197"/>
      <c r="D45" s="197"/>
      <c r="E45" s="197"/>
      <c r="F45" s="197"/>
      <c r="G45" s="197"/>
      <c r="H45" s="197"/>
      <c r="I45" s="197"/>
      <c r="J45" s="197"/>
    </row>
    <row r="46" spans="1:10" ht="14.25" customHeight="1">
      <c r="A46" s="199"/>
      <c r="B46" s="203"/>
      <c r="C46" s="197"/>
      <c r="D46" s="197"/>
      <c r="E46" s="197"/>
      <c r="F46" s="197"/>
      <c r="G46" s="197"/>
      <c r="H46" s="197"/>
      <c r="I46" s="197"/>
      <c r="J46" s="197"/>
    </row>
    <row r="47" spans="1:10" ht="15" customHeight="1">
      <c r="A47" s="199"/>
      <c r="B47" s="199"/>
      <c r="C47" s="200"/>
      <c r="D47" s="200"/>
      <c r="E47" s="204"/>
      <c r="F47" s="200"/>
      <c r="G47" s="200"/>
      <c r="H47" s="200"/>
      <c r="I47" s="200"/>
      <c r="J47" s="200"/>
    </row>
    <row r="48" spans="1:10" ht="14.25" customHeight="1">
      <c r="A48" s="197"/>
      <c r="B48" s="197" t="s">
        <v>3</v>
      </c>
      <c r="C48" s="197" t="s">
        <v>51</v>
      </c>
      <c r="D48" s="197" t="s">
        <v>5</v>
      </c>
      <c r="E48" s="197" t="s">
        <v>6</v>
      </c>
      <c r="F48" s="197" t="s">
        <v>7</v>
      </c>
      <c r="G48" s="197" t="s">
        <v>8</v>
      </c>
      <c r="H48" s="197" t="s">
        <v>9</v>
      </c>
      <c r="I48" s="198"/>
      <c r="J48" s="199"/>
    </row>
    <row r="49" spans="1:10" ht="14.25" customHeight="1">
      <c r="A49" s="197" t="s">
        <v>10</v>
      </c>
      <c r="B49" s="197" t="s">
        <v>52</v>
      </c>
      <c r="C49" s="197" t="s">
        <v>53</v>
      </c>
      <c r="D49" s="197" t="s">
        <v>54</v>
      </c>
      <c r="E49" s="197" t="s">
        <v>14</v>
      </c>
      <c r="F49" s="197" t="s">
        <v>354</v>
      </c>
      <c r="G49" s="197" t="s">
        <v>355</v>
      </c>
      <c r="H49" s="197" t="s">
        <v>10</v>
      </c>
      <c r="I49" s="198"/>
      <c r="J49" s="199"/>
    </row>
    <row r="50" spans="1:10" ht="14.25" customHeight="1">
      <c r="A50" s="197" t="s">
        <v>14</v>
      </c>
      <c r="B50" s="197" t="s">
        <v>55</v>
      </c>
      <c r="C50" s="197" t="s">
        <v>56</v>
      </c>
      <c r="D50" s="197" t="s">
        <v>21</v>
      </c>
      <c r="E50" s="197" t="s">
        <v>10</v>
      </c>
      <c r="F50" s="197" t="s">
        <v>356</v>
      </c>
      <c r="G50" s="197" t="s">
        <v>357</v>
      </c>
      <c r="H50" s="197" t="s">
        <v>14</v>
      </c>
      <c r="I50" s="198"/>
      <c r="J50" s="199"/>
    </row>
    <row r="51" spans="1:10" ht="14.25" customHeight="1">
      <c r="A51" s="197" t="s">
        <v>18</v>
      </c>
      <c r="B51" s="197" t="s">
        <v>57</v>
      </c>
      <c r="C51" s="197" t="s">
        <v>58</v>
      </c>
      <c r="D51" s="197" t="s">
        <v>59</v>
      </c>
      <c r="E51" s="197" t="s">
        <v>327</v>
      </c>
      <c r="F51" s="197" t="s">
        <v>328</v>
      </c>
      <c r="G51" s="197" t="s">
        <v>358</v>
      </c>
      <c r="H51" s="197" t="s">
        <v>18</v>
      </c>
      <c r="I51" s="198"/>
      <c r="J51" s="199"/>
    </row>
    <row r="52" spans="1:10" ht="14.25" customHeight="1">
      <c r="A52" s="197" t="s">
        <v>22</v>
      </c>
      <c r="B52" s="197"/>
      <c r="C52" s="197"/>
      <c r="D52" s="197"/>
      <c r="E52" s="197"/>
      <c r="F52" s="197"/>
      <c r="G52" s="197"/>
      <c r="H52" s="197"/>
      <c r="I52" s="198"/>
      <c r="J52" s="199"/>
    </row>
    <row r="53" spans="1:10" ht="15" customHeight="1">
      <c r="A53" s="200"/>
      <c r="B53" s="200"/>
      <c r="C53" s="201"/>
      <c r="D53" s="201"/>
      <c r="E53" s="201"/>
      <c r="F53" s="201"/>
      <c r="G53" s="201"/>
      <c r="H53" s="201"/>
      <c r="I53" s="202"/>
      <c r="J53" s="202"/>
    </row>
    <row r="54" spans="1:10" ht="14.25" customHeight="1">
      <c r="A54" s="199"/>
      <c r="B54" s="203"/>
      <c r="C54" s="197"/>
      <c r="D54" s="197" t="s">
        <v>23</v>
      </c>
      <c r="E54" s="197" t="s">
        <v>24</v>
      </c>
      <c r="F54" s="197" t="s">
        <v>25</v>
      </c>
      <c r="G54" s="197" t="s">
        <v>26</v>
      </c>
      <c r="H54" s="197" t="s">
        <v>27</v>
      </c>
      <c r="I54" s="197" t="s">
        <v>28</v>
      </c>
      <c r="J54" s="197" t="s">
        <v>29</v>
      </c>
    </row>
    <row r="55" spans="1:10" ht="14.25" customHeight="1">
      <c r="A55" s="199"/>
      <c r="B55" s="203"/>
      <c r="C55" s="197" t="s">
        <v>30</v>
      </c>
      <c r="D55" s="197" t="s">
        <v>335</v>
      </c>
      <c r="E55" s="197" t="s">
        <v>345</v>
      </c>
      <c r="F55" s="197" t="s">
        <v>332</v>
      </c>
      <c r="G55" s="197"/>
      <c r="H55" s="197"/>
      <c r="I55" s="197" t="s">
        <v>282</v>
      </c>
      <c r="J55" s="197" t="s">
        <v>14</v>
      </c>
    </row>
    <row r="56" spans="1:10" ht="14.25" customHeight="1">
      <c r="A56" s="199"/>
      <c r="B56" s="203"/>
      <c r="C56" s="197" t="s">
        <v>31</v>
      </c>
      <c r="D56" s="197" t="s">
        <v>331</v>
      </c>
      <c r="E56" s="197" t="s">
        <v>359</v>
      </c>
      <c r="F56" s="197" t="s">
        <v>360</v>
      </c>
      <c r="G56" s="197" t="s">
        <v>353</v>
      </c>
      <c r="H56" s="197" t="s">
        <v>330</v>
      </c>
      <c r="I56" s="197" t="s">
        <v>302</v>
      </c>
      <c r="J56" s="197" t="s">
        <v>10</v>
      </c>
    </row>
    <row r="57" spans="1:10" ht="14.25" customHeight="1">
      <c r="A57" s="199"/>
      <c r="B57" s="203"/>
      <c r="C57" s="197" t="s">
        <v>32</v>
      </c>
      <c r="D57" s="197" t="s">
        <v>334</v>
      </c>
      <c r="E57" s="197" t="s">
        <v>331</v>
      </c>
      <c r="F57" s="197" t="s">
        <v>359</v>
      </c>
      <c r="G57" s="197" t="s">
        <v>361</v>
      </c>
      <c r="H57" s="197" t="s">
        <v>332</v>
      </c>
      <c r="I57" s="197" t="s">
        <v>302</v>
      </c>
      <c r="J57" s="197" t="s">
        <v>18</v>
      </c>
    </row>
    <row r="58" spans="1:10" ht="14.25" customHeight="1">
      <c r="A58" s="199"/>
      <c r="B58" s="203"/>
      <c r="C58" s="197"/>
      <c r="D58" s="197"/>
      <c r="E58" s="197"/>
      <c r="F58" s="197"/>
      <c r="G58" s="197"/>
      <c r="H58" s="197"/>
      <c r="I58" s="197"/>
      <c r="J58" s="197"/>
    </row>
    <row r="59" spans="1:10" ht="14.25" customHeight="1">
      <c r="A59" s="199"/>
      <c r="B59" s="203"/>
      <c r="C59" s="197"/>
      <c r="D59" s="197"/>
      <c r="E59" s="197"/>
      <c r="F59" s="197"/>
      <c r="G59" s="197"/>
      <c r="H59" s="197"/>
      <c r="I59" s="197"/>
      <c r="J59" s="197"/>
    </row>
    <row r="60" spans="1:10" ht="14.25" customHeight="1">
      <c r="A60" s="199"/>
      <c r="B60" s="203"/>
      <c r="C60" s="197"/>
      <c r="D60" s="197"/>
      <c r="E60" s="197"/>
      <c r="F60" s="197"/>
      <c r="G60" s="197"/>
      <c r="H60" s="197"/>
      <c r="I60" s="197"/>
      <c r="J60" s="197"/>
    </row>
    <row r="61" spans="1:10" ht="15" customHeight="1">
      <c r="A61" s="199"/>
      <c r="B61" s="199"/>
      <c r="C61" s="200"/>
      <c r="D61" s="200"/>
      <c r="E61" s="204"/>
      <c r="F61" s="200"/>
      <c r="G61" s="200"/>
      <c r="H61" s="200"/>
      <c r="I61" s="200"/>
      <c r="J61" s="200"/>
    </row>
    <row r="62" spans="1:10" ht="14.25" customHeight="1">
      <c r="A62" s="197"/>
      <c r="B62" s="197" t="s">
        <v>3</v>
      </c>
      <c r="C62" s="197" t="s">
        <v>60</v>
      </c>
      <c r="D62" s="197" t="s">
        <v>5</v>
      </c>
      <c r="E62" s="197" t="s">
        <v>6</v>
      </c>
      <c r="F62" s="197" t="s">
        <v>7</v>
      </c>
      <c r="G62" s="197" t="s">
        <v>8</v>
      </c>
      <c r="H62" s="197" t="s">
        <v>9</v>
      </c>
      <c r="I62" s="198"/>
      <c r="J62" s="199"/>
    </row>
    <row r="63" spans="1:10" ht="14.25" customHeight="1">
      <c r="A63" s="197" t="s">
        <v>10</v>
      </c>
      <c r="B63" s="197" t="s">
        <v>61</v>
      </c>
      <c r="C63" s="197" t="s">
        <v>62</v>
      </c>
      <c r="D63" s="197" t="s">
        <v>63</v>
      </c>
      <c r="E63" s="197" t="s">
        <v>14</v>
      </c>
      <c r="F63" s="197" t="s">
        <v>339</v>
      </c>
      <c r="G63" s="197" t="s">
        <v>362</v>
      </c>
      <c r="H63" s="197" t="s">
        <v>10</v>
      </c>
      <c r="I63" s="198"/>
      <c r="J63" s="199"/>
    </row>
    <row r="64" spans="1:10" ht="14.25" customHeight="1">
      <c r="A64" s="197" t="s">
        <v>14</v>
      </c>
      <c r="B64" s="197" t="s">
        <v>64</v>
      </c>
      <c r="C64" s="197" t="s">
        <v>65</v>
      </c>
      <c r="D64" s="197" t="s">
        <v>45</v>
      </c>
      <c r="E64" s="197" t="s">
        <v>10</v>
      </c>
      <c r="F64" s="197" t="s">
        <v>325</v>
      </c>
      <c r="G64" s="197" t="s">
        <v>363</v>
      </c>
      <c r="H64" s="197" t="s">
        <v>14</v>
      </c>
      <c r="I64" s="198"/>
      <c r="J64" s="199"/>
    </row>
    <row r="65" spans="1:10" ht="14.25" customHeight="1">
      <c r="A65" s="197" t="s">
        <v>18</v>
      </c>
      <c r="B65" s="197" t="s">
        <v>66</v>
      </c>
      <c r="C65" s="197" t="s">
        <v>67</v>
      </c>
      <c r="D65" s="197" t="s">
        <v>13</v>
      </c>
      <c r="E65" s="197" t="s">
        <v>327</v>
      </c>
      <c r="F65" s="197" t="s">
        <v>343</v>
      </c>
      <c r="G65" s="197" t="s">
        <v>364</v>
      </c>
      <c r="H65" s="197" t="s">
        <v>18</v>
      </c>
      <c r="I65" s="198"/>
      <c r="J65" s="199"/>
    </row>
    <row r="66" spans="1:10" ht="14.25" customHeight="1">
      <c r="A66" s="197" t="s">
        <v>22</v>
      </c>
      <c r="B66" s="197"/>
      <c r="C66" s="197"/>
      <c r="D66" s="197"/>
      <c r="E66" s="197"/>
      <c r="F66" s="197"/>
      <c r="G66" s="197"/>
      <c r="H66" s="197"/>
      <c r="I66" s="198"/>
      <c r="J66" s="199"/>
    </row>
    <row r="67" spans="1:10" ht="15" customHeight="1">
      <c r="A67" s="200"/>
      <c r="B67" s="200"/>
      <c r="C67" s="201"/>
      <c r="D67" s="201"/>
      <c r="E67" s="201"/>
      <c r="F67" s="201"/>
      <c r="G67" s="201"/>
      <c r="H67" s="201"/>
      <c r="I67" s="202"/>
      <c r="J67" s="202"/>
    </row>
    <row r="68" spans="1:10" ht="14.25" customHeight="1">
      <c r="A68" s="199"/>
      <c r="B68" s="203"/>
      <c r="C68" s="197"/>
      <c r="D68" s="197" t="s">
        <v>23</v>
      </c>
      <c r="E68" s="197" t="s">
        <v>24</v>
      </c>
      <c r="F68" s="197" t="s">
        <v>25</v>
      </c>
      <c r="G68" s="197" t="s">
        <v>26</v>
      </c>
      <c r="H68" s="197" t="s">
        <v>27</v>
      </c>
      <c r="I68" s="197" t="s">
        <v>28</v>
      </c>
      <c r="J68" s="197" t="s">
        <v>29</v>
      </c>
    </row>
    <row r="69" spans="1:10" ht="14.25" customHeight="1">
      <c r="A69" s="199"/>
      <c r="B69" s="203"/>
      <c r="C69" s="197" t="s">
        <v>30</v>
      </c>
      <c r="D69" s="197" t="s">
        <v>360</v>
      </c>
      <c r="E69" s="197" t="s">
        <v>337</v>
      </c>
      <c r="F69" s="197" t="s">
        <v>335</v>
      </c>
      <c r="G69" s="197"/>
      <c r="H69" s="197"/>
      <c r="I69" s="197" t="s">
        <v>282</v>
      </c>
      <c r="J69" s="197" t="s">
        <v>14</v>
      </c>
    </row>
    <row r="70" spans="1:10" ht="14.25" customHeight="1">
      <c r="A70" s="199"/>
      <c r="B70" s="203"/>
      <c r="C70" s="197" t="s">
        <v>31</v>
      </c>
      <c r="D70" s="197" t="s">
        <v>337</v>
      </c>
      <c r="E70" s="197" t="s">
        <v>359</v>
      </c>
      <c r="F70" s="197" t="s">
        <v>331</v>
      </c>
      <c r="G70" s="197" t="s">
        <v>345</v>
      </c>
      <c r="H70" s="197"/>
      <c r="I70" s="197" t="s">
        <v>287</v>
      </c>
      <c r="J70" s="197" t="s">
        <v>10</v>
      </c>
    </row>
    <row r="71" spans="1:10" ht="14.25" customHeight="1">
      <c r="A71" s="199"/>
      <c r="B71" s="203"/>
      <c r="C71" s="197" t="s">
        <v>32</v>
      </c>
      <c r="D71" s="197" t="s">
        <v>365</v>
      </c>
      <c r="E71" s="197" t="s">
        <v>346</v>
      </c>
      <c r="F71" s="197" t="s">
        <v>337</v>
      </c>
      <c r="G71" s="197" t="s">
        <v>335</v>
      </c>
      <c r="H71" s="197"/>
      <c r="I71" s="197" t="s">
        <v>287</v>
      </c>
      <c r="J71" s="197" t="s">
        <v>18</v>
      </c>
    </row>
    <row r="72" spans="1:10" ht="14.25" customHeight="1">
      <c r="A72" s="199"/>
      <c r="B72" s="203"/>
      <c r="C72" s="197"/>
      <c r="D72" s="197"/>
      <c r="E72" s="197"/>
      <c r="F72" s="197"/>
      <c r="G72" s="197"/>
      <c r="H72" s="197"/>
      <c r="I72" s="197"/>
      <c r="J72" s="197"/>
    </row>
    <row r="73" spans="1:10" ht="14.25" customHeight="1">
      <c r="A73" s="199"/>
      <c r="B73" s="203"/>
      <c r="C73" s="197"/>
      <c r="D73" s="197"/>
      <c r="E73" s="197"/>
      <c r="F73" s="197"/>
      <c r="G73" s="197"/>
      <c r="H73" s="197"/>
      <c r="I73" s="197"/>
      <c r="J73" s="197"/>
    </row>
    <row r="74" spans="1:10" ht="14.25" customHeight="1">
      <c r="A74" s="199"/>
      <c r="B74" s="203"/>
      <c r="C74" s="197"/>
      <c r="D74" s="197"/>
      <c r="E74" s="197"/>
      <c r="F74" s="197"/>
      <c r="G74" s="197"/>
      <c r="H74" s="197"/>
      <c r="I74" s="197"/>
      <c r="J74" s="197"/>
    </row>
    <row r="75" spans="1:10" ht="15" customHeight="1">
      <c r="A75" s="199"/>
      <c r="B75" s="199"/>
      <c r="C75" s="200"/>
      <c r="D75" s="200"/>
      <c r="E75" s="204"/>
      <c r="F75" s="200"/>
      <c r="G75" s="200"/>
      <c r="H75" s="200"/>
      <c r="I75" s="200"/>
      <c r="J75" s="200"/>
    </row>
    <row r="76" spans="1:10" ht="14.25" customHeight="1">
      <c r="A76" s="197"/>
      <c r="B76" s="197" t="s">
        <v>3</v>
      </c>
      <c r="C76" s="197" t="s">
        <v>68</v>
      </c>
      <c r="D76" s="197" t="s">
        <v>5</v>
      </c>
      <c r="E76" s="197" t="s">
        <v>6</v>
      </c>
      <c r="F76" s="197" t="s">
        <v>7</v>
      </c>
      <c r="G76" s="197" t="s">
        <v>8</v>
      </c>
      <c r="H76" s="197" t="s">
        <v>9</v>
      </c>
      <c r="I76" s="198"/>
      <c r="J76" s="199"/>
    </row>
    <row r="77" spans="1:10" ht="14.25" customHeight="1">
      <c r="A77" s="197" t="s">
        <v>10</v>
      </c>
      <c r="B77" s="197" t="s">
        <v>69</v>
      </c>
      <c r="C77" s="197" t="s">
        <v>70</v>
      </c>
      <c r="D77" s="197" t="s">
        <v>71</v>
      </c>
      <c r="E77" s="197" t="s">
        <v>10</v>
      </c>
      <c r="F77" s="197" t="s">
        <v>366</v>
      </c>
      <c r="G77" s="197" t="s">
        <v>367</v>
      </c>
      <c r="H77" s="197" t="s">
        <v>14</v>
      </c>
      <c r="I77" s="198"/>
      <c r="J77" s="199"/>
    </row>
    <row r="78" spans="1:10" ht="14.25" customHeight="1">
      <c r="A78" s="197" t="s">
        <v>14</v>
      </c>
      <c r="B78" s="197" t="s">
        <v>72</v>
      </c>
      <c r="C78" s="197" t="s">
        <v>73</v>
      </c>
      <c r="D78" s="197" t="s">
        <v>74</v>
      </c>
      <c r="E78" s="197" t="s">
        <v>14</v>
      </c>
      <c r="F78" s="197" t="s">
        <v>354</v>
      </c>
      <c r="G78" s="197" t="s">
        <v>368</v>
      </c>
      <c r="H78" s="197" t="s">
        <v>10</v>
      </c>
      <c r="I78" s="198"/>
      <c r="J78" s="199"/>
    </row>
    <row r="79" spans="1:10" ht="14.25" customHeight="1">
      <c r="A79" s="197" t="s">
        <v>18</v>
      </c>
      <c r="B79" s="197" t="s">
        <v>75</v>
      </c>
      <c r="C79" s="197" t="s">
        <v>76</v>
      </c>
      <c r="D79" s="197" t="s">
        <v>45</v>
      </c>
      <c r="E79" s="197" t="s">
        <v>327</v>
      </c>
      <c r="F79" s="197" t="s">
        <v>343</v>
      </c>
      <c r="G79" s="197" t="s">
        <v>369</v>
      </c>
      <c r="H79" s="197" t="s">
        <v>18</v>
      </c>
      <c r="I79" s="198"/>
      <c r="J79" s="199"/>
    </row>
    <row r="80" spans="1:10" ht="14.25" customHeight="1">
      <c r="A80" s="197" t="s">
        <v>22</v>
      </c>
      <c r="B80" s="197"/>
      <c r="C80" s="197"/>
      <c r="D80" s="197"/>
      <c r="E80" s="197"/>
      <c r="F80" s="197"/>
      <c r="G80" s="197"/>
      <c r="H80" s="197"/>
      <c r="I80" s="198"/>
      <c r="J80" s="199"/>
    </row>
    <row r="81" spans="1:10" ht="15" customHeight="1">
      <c r="A81" s="200"/>
      <c r="B81" s="200"/>
      <c r="C81" s="201"/>
      <c r="D81" s="201"/>
      <c r="E81" s="201"/>
      <c r="F81" s="201"/>
      <c r="G81" s="201"/>
      <c r="H81" s="201"/>
      <c r="I81" s="202"/>
      <c r="J81" s="202"/>
    </row>
    <row r="82" spans="1:10" ht="14.25" customHeight="1">
      <c r="A82" s="199"/>
      <c r="B82" s="203"/>
      <c r="C82" s="197"/>
      <c r="D82" s="197" t="s">
        <v>23</v>
      </c>
      <c r="E82" s="197" t="s">
        <v>24</v>
      </c>
      <c r="F82" s="197" t="s">
        <v>25</v>
      </c>
      <c r="G82" s="197" t="s">
        <v>26</v>
      </c>
      <c r="H82" s="197" t="s">
        <v>27</v>
      </c>
      <c r="I82" s="197" t="s">
        <v>28</v>
      </c>
      <c r="J82" s="197" t="s">
        <v>29</v>
      </c>
    </row>
    <row r="83" spans="1:10" ht="14.25" customHeight="1">
      <c r="A83" s="199"/>
      <c r="B83" s="203"/>
      <c r="C83" s="197" t="s">
        <v>30</v>
      </c>
      <c r="D83" s="197" t="s">
        <v>337</v>
      </c>
      <c r="E83" s="197" t="s">
        <v>348</v>
      </c>
      <c r="F83" s="197" t="s">
        <v>335</v>
      </c>
      <c r="G83" s="197"/>
      <c r="H83" s="197"/>
      <c r="I83" s="197" t="s">
        <v>282</v>
      </c>
      <c r="J83" s="197" t="s">
        <v>14</v>
      </c>
    </row>
    <row r="84" spans="1:10" ht="14.25" customHeight="1">
      <c r="A84" s="199"/>
      <c r="B84" s="203"/>
      <c r="C84" s="197" t="s">
        <v>31</v>
      </c>
      <c r="D84" s="197" t="s">
        <v>333</v>
      </c>
      <c r="E84" s="197" t="s">
        <v>335</v>
      </c>
      <c r="F84" s="197" t="s">
        <v>337</v>
      </c>
      <c r="G84" s="197" t="s">
        <v>335</v>
      </c>
      <c r="H84" s="197"/>
      <c r="I84" s="197" t="s">
        <v>287</v>
      </c>
      <c r="J84" s="197" t="s">
        <v>10</v>
      </c>
    </row>
    <row r="85" spans="1:10" ht="14.25" customHeight="1">
      <c r="A85" s="199"/>
      <c r="B85" s="203"/>
      <c r="C85" s="197" t="s">
        <v>32</v>
      </c>
      <c r="D85" s="197" t="s">
        <v>332</v>
      </c>
      <c r="E85" s="197" t="s">
        <v>353</v>
      </c>
      <c r="F85" s="197" t="s">
        <v>370</v>
      </c>
      <c r="G85" s="197" t="s">
        <v>371</v>
      </c>
      <c r="H85" s="197"/>
      <c r="I85" s="197" t="s">
        <v>30</v>
      </c>
      <c r="J85" s="197" t="s">
        <v>18</v>
      </c>
    </row>
    <row r="86" spans="1:10" ht="14.25" customHeight="1">
      <c r="A86" s="199"/>
      <c r="B86" s="203"/>
      <c r="C86" s="197"/>
      <c r="D86" s="197"/>
      <c r="E86" s="197"/>
      <c r="F86" s="197"/>
      <c r="G86" s="197"/>
      <c r="H86" s="197"/>
      <c r="I86" s="197"/>
      <c r="J86" s="197"/>
    </row>
    <row r="87" spans="1:10" ht="14.25" customHeight="1">
      <c r="A87" s="199"/>
      <c r="B87" s="203"/>
      <c r="C87" s="197"/>
      <c r="D87" s="197"/>
      <c r="E87" s="197"/>
      <c r="F87" s="197"/>
      <c r="G87" s="197"/>
      <c r="H87" s="197"/>
      <c r="I87" s="197"/>
      <c r="J87" s="197"/>
    </row>
    <row r="88" spans="1:10" ht="14.25" customHeight="1">
      <c r="A88" s="199"/>
      <c r="B88" s="203"/>
      <c r="C88" s="197"/>
      <c r="D88" s="197"/>
      <c r="E88" s="197"/>
      <c r="F88" s="197"/>
      <c r="G88" s="197"/>
      <c r="H88" s="197"/>
      <c r="I88" s="197"/>
      <c r="J88" s="197"/>
    </row>
    <row r="89" spans="1:10" ht="15" customHeight="1">
      <c r="A89" s="199"/>
      <c r="B89" s="199"/>
      <c r="C89" s="200"/>
      <c r="D89" s="200"/>
      <c r="E89" s="204"/>
      <c r="F89" s="200"/>
      <c r="G89" s="200"/>
      <c r="H89" s="200"/>
      <c r="I89" s="200"/>
      <c r="J89" s="200"/>
    </row>
    <row r="90" spans="1:10" ht="14.25" customHeight="1">
      <c r="A90" s="197"/>
      <c r="B90" s="197" t="s">
        <v>3</v>
      </c>
      <c r="C90" s="197" t="s">
        <v>77</v>
      </c>
      <c r="D90" s="197" t="s">
        <v>5</v>
      </c>
      <c r="E90" s="197" t="s">
        <v>6</v>
      </c>
      <c r="F90" s="197" t="s">
        <v>7</v>
      </c>
      <c r="G90" s="197" t="s">
        <v>8</v>
      </c>
      <c r="H90" s="197" t="s">
        <v>9</v>
      </c>
      <c r="I90" s="198"/>
      <c r="J90" s="199"/>
    </row>
    <row r="91" spans="1:10" ht="14.25" customHeight="1">
      <c r="A91" s="197" t="s">
        <v>10</v>
      </c>
      <c r="B91" s="197" t="s">
        <v>78</v>
      </c>
      <c r="C91" s="197" t="s">
        <v>79</v>
      </c>
      <c r="D91" s="197" t="s">
        <v>45</v>
      </c>
      <c r="E91" s="197" t="s">
        <v>18</v>
      </c>
      <c r="F91" s="197" t="s">
        <v>372</v>
      </c>
      <c r="G91" s="197" t="s">
        <v>373</v>
      </c>
      <c r="H91" s="197" t="s">
        <v>10</v>
      </c>
      <c r="I91" s="198"/>
      <c r="J91" s="199"/>
    </row>
    <row r="92" spans="1:10" ht="14.25" customHeight="1">
      <c r="A92" s="197" t="s">
        <v>14</v>
      </c>
      <c r="B92" s="197" t="s">
        <v>80</v>
      </c>
      <c r="C92" s="197" t="s">
        <v>81</v>
      </c>
      <c r="D92" s="197" t="s">
        <v>59</v>
      </c>
      <c r="E92" s="197" t="s">
        <v>10</v>
      </c>
      <c r="F92" s="197" t="s">
        <v>374</v>
      </c>
      <c r="G92" s="197" t="s">
        <v>375</v>
      </c>
      <c r="H92" s="197" t="s">
        <v>18</v>
      </c>
      <c r="I92" s="198"/>
      <c r="J92" s="199"/>
    </row>
    <row r="93" spans="1:10" ht="14.25" customHeight="1">
      <c r="A93" s="197" t="s">
        <v>18</v>
      </c>
      <c r="B93" s="197" t="s">
        <v>82</v>
      </c>
      <c r="C93" s="197" t="s">
        <v>83</v>
      </c>
      <c r="D93" s="197" t="s">
        <v>13</v>
      </c>
      <c r="E93" s="197" t="s">
        <v>14</v>
      </c>
      <c r="F93" s="197" t="s">
        <v>376</v>
      </c>
      <c r="G93" s="197" t="s">
        <v>377</v>
      </c>
      <c r="H93" s="197" t="s">
        <v>14</v>
      </c>
      <c r="I93" s="198"/>
      <c r="J93" s="199"/>
    </row>
    <row r="94" spans="1:10" ht="14.25" customHeight="1">
      <c r="A94" s="197" t="s">
        <v>22</v>
      </c>
      <c r="B94" s="197" t="s">
        <v>84</v>
      </c>
      <c r="C94" s="197" t="s">
        <v>85</v>
      </c>
      <c r="D94" s="197" t="s">
        <v>63</v>
      </c>
      <c r="E94" s="197" t="s">
        <v>327</v>
      </c>
      <c r="F94" s="197" t="s">
        <v>378</v>
      </c>
      <c r="G94" s="197" t="s">
        <v>379</v>
      </c>
      <c r="H94" s="197" t="s">
        <v>22</v>
      </c>
      <c r="I94" s="198"/>
      <c r="J94" s="199"/>
    </row>
    <row r="95" spans="1:10" ht="15" customHeight="1">
      <c r="A95" s="200"/>
      <c r="B95" s="200"/>
      <c r="C95" s="201"/>
      <c r="D95" s="201"/>
      <c r="E95" s="201"/>
      <c r="F95" s="201"/>
      <c r="G95" s="201"/>
      <c r="H95" s="201"/>
      <c r="I95" s="202"/>
      <c r="J95" s="202"/>
    </row>
    <row r="96" spans="1:10" ht="14.25" customHeight="1">
      <c r="A96" s="199"/>
      <c r="B96" s="203"/>
      <c r="C96" s="197"/>
      <c r="D96" s="197" t="s">
        <v>23</v>
      </c>
      <c r="E96" s="197" t="s">
        <v>24</v>
      </c>
      <c r="F96" s="197" t="s">
        <v>25</v>
      </c>
      <c r="G96" s="197" t="s">
        <v>26</v>
      </c>
      <c r="H96" s="197" t="s">
        <v>27</v>
      </c>
      <c r="I96" s="197" t="s">
        <v>28</v>
      </c>
      <c r="J96" s="197" t="s">
        <v>29</v>
      </c>
    </row>
    <row r="97" spans="1:10" ht="14.25" customHeight="1">
      <c r="A97" s="199"/>
      <c r="B97" s="203"/>
      <c r="C97" s="197" t="s">
        <v>30</v>
      </c>
      <c r="D97" s="197" t="s">
        <v>330</v>
      </c>
      <c r="E97" s="197" t="s">
        <v>335</v>
      </c>
      <c r="F97" s="197" t="s">
        <v>330</v>
      </c>
      <c r="G97" s="197"/>
      <c r="H97" s="197"/>
      <c r="I97" s="197" t="s">
        <v>282</v>
      </c>
      <c r="J97" s="197" t="s">
        <v>22</v>
      </c>
    </row>
    <row r="98" spans="1:10" ht="14.25" customHeight="1">
      <c r="A98" s="199"/>
      <c r="B98" s="203"/>
      <c r="C98" s="197" t="s">
        <v>86</v>
      </c>
      <c r="D98" s="197" t="s">
        <v>361</v>
      </c>
      <c r="E98" s="197" t="s">
        <v>380</v>
      </c>
      <c r="F98" s="197" t="s">
        <v>332</v>
      </c>
      <c r="G98" s="197"/>
      <c r="H98" s="197"/>
      <c r="I98" s="197" t="s">
        <v>282</v>
      </c>
      <c r="J98" s="197" t="s">
        <v>18</v>
      </c>
    </row>
    <row r="99" spans="1:10" ht="14.25" customHeight="1">
      <c r="A99" s="199"/>
      <c r="B99" s="203"/>
      <c r="C99" s="197" t="s">
        <v>87</v>
      </c>
      <c r="D99" s="197" t="s">
        <v>345</v>
      </c>
      <c r="E99" s="197" t="s">
        <v>345</v>
      </c>
      <c r="F99" s="197" t="s">
        <v>332</v>
      </c>
      <c r="G99" s="197"/>
      <c r="H99" s="197"/>
      <c r="I99" s="197" t="s">
        <v>282</v>
      </c>
      <c r="J99" s="197" t="s">
        <v>14</v>
      </c>
    </row>
    <row r="100" spans="1:10" ht="14.25" customHeight="1">
      <c r="A100" s="199"/>
      <c r="B100" s="203"/>
      <c r="C100" s="197" t="s">
        <v>31</v>
      </c>
      <c r="D100" s="197" t="s">
        <v>333</v>
      </c>
      <c r="E100" s="197" t="s">
        <v>353</v>
      </c>
      <c r="F100" s="197" t="s">
        <v>353</v>
      </c>
      <c r="G100" s="197"/>
      <c r="H100" s="197"/>
      <c r="I100" s="197" t="s">
        <v>381</v>
      </c>
      <c r="J100" s="197" t="s">
        <v>22</v>
      </c>
    </row>
    <row r="101" spans="1:10" ht="14.25" customHeight="1">
      <c r="A101" s="199"/>
      <c r="B101" s="203"/>
      <c r="C101" s="197" t="s">
        <v>32</v>
      </c>
      <c r="D101" s="197" t="s">
        <v>347</v>
      </c>
      <c r="E101" s="197" t="s">
        <v>335</v>
      </c>
      <c r="F101" s="197" t="s">
        <v>346</v>
      </c>
      <c r="G101" s="197"/>
      <c r="H101" s="197"/>
      <c r="I101" s="197" t="s">
        <v>282</v>
      </c>
      <c r="J101" s="197" t="s">
        <v>18</v>
      </c>
    </row>
    <row r="102" spans="1:10" ht="14.25" customHeight="1">
      <c r="A102" s="199"/>
      <c r="B102" s="203"/>
      <c r="C102" s="197" t="s">
        <v>88</v>
      </c>
      <c r="D102" s="197" t="s">
        <v>335</v>
      </c>
      <c r="E102" s="197" t="s">
        <v>335</v>
      </c>
      <c r="F102" s="197" t="s">
        <v>335</v>
      </c>
      <c r="G102" s="197"/>
      <c r="H102" s="197"/>
      <c r="I102" s="197" t="s">
        <v>282</v>
      </c>
      <c r="J102" s="197" t="s">
        <v>10</v>
      </c>
    </row>
    <row r="103" spans="1:10" ht="15" customHeight="1">
      <c r="A103" s="199"/>
      <c r="B103" s="199"/>
      <c r="C103" s="200"/>
      <c r="D103" s="200"/>
      <c r="E103" s="204"/>
      <c r="F103" s="200"/>
      <c r="G103" s="200"/>
      <c r="H103" s="200"/>
      <c r="I103" s="200"/>
      <c r="J103" s="200"/>
    </row>
    <row r="104" spans="1:10" ht="14.25" customHeight="1">
      <c r="A104" s="197"/>
      <c r="B104" s="197" t="s">
        <v>3</v>
      </c>
      <c r="C104" s="197" t="s">
        <v>89</v>
      </c>
      <c r="D104" s="197" t="s">
        <v>5</v>
      </c>
      <c r="E104" s="197" t="s">
        <v>6</v>
      </c>
      <c r="F104" s="197" t="s">
        <v>7</v>
      </c>
      <c r="G104" s="197" t="s">
        <v>8</v>
      </c>
      <c r="H104" s="197" t="s">
        <v>9</v>
      </c>
      <c r="I104" s="198"/>
      <c r="J104" s="199"/>
    </row>
    <row r="105" spans="1:10" ht="14.25" customHeight="1">
      <c r="A105" s="197" t="s">
        <v>10</v>
      </c>
      <c r="B105" s="197" t="s">
        <v>90</v>
      </c>
      <c r="C105" s="197" t="s">
        <v>91</v>
      </c>
      <c r="D105" s="197" t="s">
        <v>59</v>
      </c>
      <c r="E105" s="197" t="s">
        <v>18</v>
      </c>
      <c r="F105" s="197" t="s">
        <v>382</v>
      </c>
      <c r="G105" s="197" t="s">
        <v>383</v>
      </c>
      <c r="H105" s="197" t="s">
        <v>10</v>
      </c>
      <c r="I105" s="198"/>
      <c r="J105" s="199"/>
    </row>
    <row r="106" spans="1:10" ht="14.25" customHeight="1">
      <c r="A106" s="197" t="s">
        <v>14</v>
      </c>
      <c r="B106" s="197" t="s">
        <v>92</v>
      </c>
      <c r="C106" s="197" t="s">
        <v>93</v>
      </c>
      <c r="D106" s="197" t="s">
        <v>21</v>
      </c>
      <c r="E106" s="197" t="s">
        <v>14</v>
      </c>
      <c r="F106" s="197" t="s">
        <v>384</v>
      </c>
      <c r="G106" s="197" t="s">
        <v>385</v>
      </c>
      <c r="H106" s="197" t="s">
        <v>14</v>
      </c>
      <c r="I106" s="198"/>
      <c r="J106" s="199"/>
    </row>
    <row r="107" spans="1:10" ht="14.25" customHeight="1">
      <c r="A107" s="197" t="s">
        <v>18</v>
      </c>
      <c r="B107" s="197" t="s">
        <v>94</v>
      </c>
      <c r="C107" s="197" t="s">
        <v>95</v>
      </c>
      <c r="D107" s="197" t="s">
        <v>45</v>
      </c>
      <c r="E107" s="197" t="s">
        <v>10</v>
      </c>
      <c r="F107" s="197" t="s">
        <v>374</v>
      </c>
      <c r="G107" s="197" t="s">
        <v>386</v>
      </c>
      <c r="H107" s="197" t="s">
        <v>18</v>
      </c>
      <c r="I107" s="198"/>
      <c r="J107" s="199"/>
    </row>
    <row r="108" spans="1:10" ht="14.25" customHeight="1">
      <c r="A108" s="197" t="s">
        <v>22</v>
      </c>
      <c r="B108" s="197" t="s">
        <v>96</v>
      </c>
      <c r="C108" s="197" t="s">
        <v>97</v>
      </c>
      <c r="D108" s="197" t="s">
        <v>13</v>
      </c>
      <c r="E108" s="197" t="s">
        <v>327</v>
      </c>
      <c r="F108" s="197" t="s">
        <v>387</v>
      </c>
      <c r="G108" s="197" t="s">
        <v>388</v>
      </c>
      <c r="H108" s="197" t="s">
        <v>22</v>
      </c>
      <c r="I108" s="198"/>
      <c r="J108" s="199"/>
    </row>
    <row r="109" spans="1:10" ht="15" customHeight="1">
      <c r="A109" s="200"/>
      <c r="B109" s="200"/>
      <c r="C109" s="201"/>
      <c r="D109" s="201"/>
      <c r="E109" s="201"/>
      <c r="F109" s="201"/>
      <c r="G109" s="201"/>
      <c r="H109" s="201"/>
      <c r="I109" s="202"/>
      <c r="J109" s="202"/>
    </row>
    <row r="110" spans="1:10" ht="14.25" customHeight="1">
      <c r="A110" s="199"/>
      <c r="B110" s="203"/>
      <c r="C110" s="197"/>
      <c r="D110" s="197" t="s">
        <v>23</v>
      </c>
      <c r="E110" s="197" t="s">
        <v>24</v>
      </c>
      <c r="F110" s="197" t="s">
        <v>25</v>
      </c>
      <c r="G110" s="197" t="s">
        <v>26</v>
      </c>
      <c r="H110" s="197" t="s">
        <v>27</v>
      </c>
      <c r="I110" s="197" t="s">
        <v>28</v>
      </c>
      <c r="J110" s="197" t="s">
        <v>29</v>
      </c>
    </row>
    <row r="111" spans="1:10" ht="14.25" customHeight="1">
      <c r="A111" s="199"/>
      <c r="B111" s="203"/>
      <c r="C111" s="197" t="s">
        <v>30</v>
      </c>
      <c r="D111" s="197" t="s">
        <v>335</v>
      </c>
      <c r="E111" s="197" t="s">
        <v>347</v>
      </c>
      <c r="F111" s="197" t="s">
        <v>332</v>
      </c>
      <c r="G111" s="197"/>
      <c r="H111" s="197"/>
      <c r="I111" s="197" t="s">
        <v>282</v>
      </c>
      <c r="J111" s="197" t="s">
        <v>22</v>
      </c>
    </row>
    <row r="112" spans="1:10" ht="14.25" customHeight="1">
      <c r="A112" s="199"/>
      <c r="B112" s="203"/>
      <c r="C112" s="197" t="s">
        <v>86</v>
      </c>
      <c r="D112" s="197" t="s">
        <v>335</v>
      </c>
      <c r="E112" s="197" t="s">
        <v>348</v>
      </c>
      <c r="F112" s="197" t="s">
        <v>331</v>
      </c>
      <c r="G112" s="197"/>
      <c r="H112" s="197"/>
      <c r="I112" s="197" t="s">
        <v>282</v>
      </c>
      <c r="J112" s="197" t="s">
        <v>18</v>
      </c>
    </row>
    <row r="113" spans="1:10" ht="14.25" customHeight="1">
      <c r="A113" s="199"/>
      <c r="B113" s="203"/>
      <c r="C113" s="197" t="s">
        <v>87</v>
      </c>
      <c r="D113" s="197" t="s">
        <v>330</v>
      </c>
      <c r="E113" s="197" t="s">
        <v>332</v>
      </c>
      <c r="F113" s="197" t="s">
        <v>353</v>
      </c>
      <c r="G113" s="197" t="s">
        <v>335</v>
      </c>
      <c r="H113" s="197"/>
      <c r="I113" s="197" t="s">
        <v>287</v>
      </c>
      <c r="J113" s="197" t="s">
        <v>14</v>
      </c>
    </row>
    <row r="114" spans="1:10" ht="14.25" customHeight="1">
      <c r="A114" s="199"/>
      <c r="B114" s="203"/>
      <c r="C114" s="197" t="s">
        <v>31</v>
      </c>
      <c r="D114" s="197" t="s">
        <v>330</v>
      </c>
      <c r="E114" s="197" t="s">
        <v>330</v>
      </c>
      <c r="F114" s="197" t="s">
        <v>331</v>
      </c>
      <c r="G114" s="197"/>
      <c r="H114" s="197"/>
      <c r="I114" s="197" t="s">
        <v>282</v>
      </c>
      <c r="J114" s="197" t="s">
        <v>22</v>
      </c>
    </row>
    <row r="115" spans="1:10" ht="14.25" customHeight="1">
      <c r="A115" s="199"/>
      <c r="B115" s="203"/>
      <c r="C115" s="197" t="s">
        <v>32</v>
      </c>
      <c r="D115" s="197" t="s">
        <v>360</v>
      </c>
      <c r="E115" s="197" t="s">
        <v>334</v>
      </c>
      <c r="F115" s="197" t="s">
        <v>335</v>
      </c>
      <c r="G115" s="197" t="s">
        <v>346</v>
      </c>
      <c r="H115" s="197"/>
      <c r="I115" s="197" t="s">
        <v>287</v>
      </c>
      <c r="J115" s="197" t="s">
        <v>18</v>
      </c>
    </row>
    <row r="116" spans="1:10" ht="14.25" customHeight="1">
      <c r="A116" s="199"/>
      <c r="B116" s="203"/>
      <c r="C116" s="197" t="s">
        <v>88</v>
      </c>
      <c r="D116" s="197" t="s">
        <v>345</v>
      </c>
      <c r="E116" s="197" t="s">
        <v>332</v>
      </c>
      <c r="F116" s="197" t="s">
        <v>345</v>
      </c>
      <c r="G116" s="197"/>
      <c r="H116" s="197"/>
      <c r="I116" s="197" t="s">
        <v>282</v>
      </c>
      <c r="J116" s="197" t="s">
        <v>10</v>
      </c>
    </row>
    <row r="117" spans="1:10" ht="15" customHeight="1">
      <c r="A117" s="199"/>
      <c r="B117" s="199"/>
      <c r="C117" s="200"/>
      <c r="D117" s="200"/>
      <c r="E117" s="204"/>
      <c r="F117" s="200"/>
      <c r="G117" s="200"/>
      <c r="H117" s="200"/>
      <c r="I117" s="200"/>
      <c r="J117" s="200"/>
    </row>
    <row r="118" spans="1:10" ht="14.25" customHeight="1">
      <c r="A118" s="197"/>
      <c r="B118" s="197" t="s">
        <v>3</v>
      </c>
      <c r="C118" s="197" t="s">
        <v>98</v>
      </c>
      <c r="D118" s="197" t="s">
        <v>5</v>
      </c>
      <c r="E118" s="197" t="s">
        <v>6</v>
      </c>
      <c r="F118" s="197" t="s">
        <v>7</v>
      </c>
      <c r="G118" s="197" t="s">
        <v>8</v>
      </c>
      <c r="H118" s="197" t="s">
        <v>9</v>
      </c>
      <c r="I118" s="198"/>
      <c r="J118" s="199"/>
    </row>
    <row r="119" spans="1:10" ht="14.25" customHeight="1">
      <c r="A119" s="197" t="s">
        <v>10</v>
      </c>
      <c r="B119" s="197" t="s">
        <v>99</v>
      </c>
      <c r="C119" s="197" t="s">
        <v>100</v>
      </c>
      <c r="D119" s="197" t="s">
        <v>36</v>
      </c>
      <c r="E119" s="197" t="s">
        <v>10</v>
      </c>
      <c r="F119" s="197" t="s">
        <v>366</v>
      </c>
      <c r="G119" s="197" t="s">
        <v>389</v>
      </c>
      <c r="H119" s="197" t="s">
        <v>14</v>
      </c>
      <c r="I119" s="198"/>
      <c r="J119" s="199"/>
    </row>
    <row r="120" spans="1:10" ht="14.25" customHeight="1">
      <c r="A120" s="197" t="s">
        <v>14</v>
      </c>
      <c r="B120" s="197"/>
      <c r="C120" s="197"/>
      <c r="D120" s="197"/>
      <c r="E120" s="197"/>
      <c r="F120" s="197"/>
      <c r="G120" s="197"/>
      <c r="H120" s="197"/>
      <c r="I120" s="198"/>
      <c r="J120" s="199"/>
    </row>
    <row r="121" spans="1:10" ht="14.25" customHeight="1">
      <c r="A121" s="197" t="s">
        <v>18</v>
      </c>
      <c r="B121" s="197" t="s">
        <v>101</v>
      </c>
      <c r="C121" s="197" t="s">
        <v>102</v>
      </c>
      <c r="D121" s="197" t="s">
        <v>45</v>
      </c>
      <c r="E121" s="197" t="s">
        <v>14</v>
      </c>
      <c r="F121" s="197" t="s">
        <v>339</v>
      </c>
      <c r="G121" s="197" t="s">
        <v>390</v>
      </c>
      <c r="H121" s="197" t="s">
        <v>10</v>
      </c>
      <c r="I121" s="198"/>
      <c r="J121" s="199"/>
    </row>
    <row r="122" spans="1:10" ht="14.25" customHeight="1">
      <c r="A122" s="197" t="s">
        <v>22</v>
      </c>
      <c r="B122" s="197" t="s">
        <v>103</v>
      </c>
      <c r="C122" s="197" t="s">
        <v>104</v>
      </c>
      <c r="D122" s="197" t="s">
        <v>54</v>
      </c>
      <c r="E122" s="197" t="s">
        <v>327</v>
      </c>
      <c r="F122" s="197" t="s">
        <v>391</v>
      </c>
      <c r="G122" s="197" t="s">
        <v>392</v>
      </c>
      <c r="H122" s="197" t="s">
        <v>18</v>
      </c>
      <c r="I122" s="198"/>
      <c r="J122" s="199"/>
    </row>
    <row r="123" spans="1:10" ht="15" customHeight="1">
      <c r="A123" s="200"/>
      <c r="B123" s="200"/>
      <c r="C123" s="201"/>
      <c r="D123" s="201"/>
      <c r="E123" s="201"/>
      <c r="F123" s="201"/>
      <c r="G123" s="201"/>
      <c r="H123" s="201"/>
      <c r="I123" s="202"/>
      <c r="J123" s="202"/>
    </row>
    <row r="124" spans="1:10" ht="14.25" customHeight="1">
      <c r="A124" s="199"/>
      <c r="B124" s="203"/>
      <c r="C124" s="197"/>
      <c r="D124" s="197" t="s">
        <v>23</v>
      </c>
      <c r="E124" s="197" t="s">
        <v>24</v>
      </c>
      <c r="F124" s="197" t="s">
        <v>25</v>
      </c>
      <c r="G124" s="197" t="s">
        <v>26</v>
      </c>
      <c r="H124" s="197" t="s">
        <v>27</v>
      </c>
      <c r="I124" s="197" t="s">
        <v>28</v>
      </c>
      <c r="J124" s="197" t="s">
        <v>29</v>
      </c>
    </row>
    <row r="125" spans="1:10" ht="14.25" customHeight="1">
      <c r="A125" s="199"/>
      <c r="B125" s="203"/>
      <c r="C125" s="197" t="s">
        <v>30</v>
      </c>
      <c r="D125" s="197" t="s">
        <v>393</v>
      </c>
      <c r="E125" s="197" t="s">
        <v>353</v>
      </c>
      <c r="F125" s="197" t="s">
        <v>337</v>
      </c>
      <c r="G125" s="197" t="s">
        <v>365</v>
      </c>
      <c r="H125" s="197"/>
      <c r="I125" s="197" t="s">
        <v>30</v>
      </c>
      <c r="J125" s="197" t="s">
        <v>22</v>
      </c>
    </row>
    <row r="126" spans="1:10" ht="14.25" customHeight="1">
      <c r="A126" s="199"/>
      <c r="B126" s="203"/>
      <c r="C126" s="197" t="s">
        <v>86</v>
      </c>
      <c r="D126" s="197"/>
      <c r="E126" s="197"/>
      <c r="F126" s="197"/>
      <c r="G126" s="197"/>
      <c r="H126" s="197"/>
      <c r="I126" s="197"/>
      <c r="J126" s="197" t="s">
        <v>18</v>
      </c>
    </row>
    <row r="127" spans="1:10" ht="14.25" customHeight="1">
      <c r="A127" s="199"/>
      <c r="B127" s="203"/>
      <c r="C127" s="197" t="s">
        <v>87</v>
      </c>
      <c r="D127" s="197" t="s">
        <v>348</v>
      </c>
      <c r="E127" s="197" t="s">
        <v>330</v>
      </c>
      <c r="F127" s="197" t="s">
        <v>335</v>
      </c>
      <c r="G127" s="197"/>
      <c r="H127" s="197"/>
      <c r="I127" s="197" t="s">
        <v>282</v>
      </c>
      <c r="J127" s="197" t="s">
        <v>14</v>
      </c>
    </row>
    <row r="128" spans="1:10" ht="14.25" customHeight="1">
      <c r="A128" s="199"/>
      <c r="B128" s="203"/>
      <c r="C128" s="197" t="s">
        <v>31</v>
      </c>
      <c r="D128" s="197"/>
      <c r="E128" s="197"/>
      <c r="F128" s="197"/>
      <c r="G128" s="197"/>
      <c r="H128" s="197"/>
      <c r="I128" s="197"/>
      <c r="J128" s="197" t="s">
        <v>22</v>
      </c>
    </row>
    <row r="129" spans="1:10" ht="14.25" customHeight="1">
      <c r="A129" s="199"/>
      <c r="B129" s="203"/>
      <c r="C129" s="197" t="s">
        <v>32</v>
      </c>
      <c r="D129" s="197"/>
      <c r="E129" s="197"/>
      <c r="F129" s="197"/>
      <c r="G129" s="197"/>
      <c r="H129" s="197"/>
      <c r="I129" s="197"/>
      <c r="J129" s="197" t="s">
        <v>18</v>
      </c>
    </row>
    <row r="130" spans="1:10" ht="14.25" customHeight="1">
      <c r="A130" s="199"/>
      <c r="B130" s="203"/>
      <c r="C130" s="197" t="s">
        <v>88</v>
      </c>
      <c r="D130" s="197" t="s">
        <v>335</v>
      </c>
      <c r="E130" s="197" t="s">
        <v>331</v>
      </c>
      <c r="F130" s="197" t="s">
        <v>331</v>
      </c>
      <c r="G130" s="197"/>
      <c r="H130" s="197"/>
      <c r="I130" s="197" t="s">
        <v>282</v>
      </c>
      <c r="J130" s="197" t="s">
        <v>10</v>
      </c>
    </row>
    <row r="131" spans="1:10" ht="15" customHeight="1">
      <c r="A131" s="199"/>
      <c r="B131" s="199"/>
      <c r="C131" s="200"/>
      <c r="D131" s="200"/>
      <c r="E131" s="204"/>
      <c r="F131" s="200"/>
      <c r="G131" s="200"/>
      <c r="H131" s="200"/>
      <c r="I131" s="200"/>
      <c r="J131" s="200"/>
    </row>
    <row r="132" spans="1:10" ht="14.25" customHeight="1">
      <c r="A132" s="197"/>
      <c r="B132" s="197" t="s">
        <v>3</v>
      </c>
      <c r="C132" s="197" t="s">
        <v>105</v>
      </c>
      <c r="D132" s="197" t="s">
        <v>5</v>
      </c>
      <c r="E132" s="197" t="s">
        <v>6</v>
      </c>
      <c r="F132" s="197" t="s">
        <v>7</v>
      </c>
      <c r="G132" s="197" t="s">
        <v>8</v>
      </c>
      <c r="H132" s="197" t="s">
        <v>9</v>
      </c>
      <c r="I132" s="198"/>
      <c r="J132" s="199"/>
    </row>
    <row r="133" spans="1:10" ht="14.25" customHeight="1">
      <c r="A133" s="197" t="s">
        <v>10</v>
      </c>
      <c r="B133" s="197" t="s">
        <v>106</v>
      </c>
      <c r="C133" s="197" t="s">
        <v>107</v>
      </c>
      <c r="D133" s="197" t="s">
        <v>13</v>
      </c>
      <c r="E133" s="197" t="s">
        <v>14</v>
      </c>
      <c r="F133" s="197" t="s">
        <v>349</v>
      </c>
      <c r="G133" s="197" t="s">
        <v>394</v>
      </c>
      <c r="H133" s="197" t="s">
        <v>10</v>
      </c>
      <c r="I133" s="198"/>
      <c r="J133" s="199"/>
    </row>
    <row r="134" spans="1:10" ht="14.25" customHeight="1">
      <c r="A134" s="197" t="s">
        <v>14</v>
      </c>
      <c r="B134" s="197" t="s">
        <v>108</v>
      </c>
      <c r="C134" s="197" t="s">
        <v>109</v>
      </c>
      <c r="D134" s="197" t="s">
        <v>54</v>
      </c>
      <c r="E134" s="197" t="s">
        <v>10</v>
      </c>
      <c r="F134" s="197" t="s">
        <v>341</v>
      </c>
      <c r="G134" s="197" t="s">
        <v>395</v>
      </c>
      <c r="H134" s="197" t="s">
        <v>14</v>
      </c>
      <c r="I134" s="198"/>
      <c r="J134" s="199"/>
    </row>
    <row r="135" spans="1:10" ht="14.25" customHeight="1">
      <c r="A135" s="197" t="s">
        <v>18</v>
      </c>
      <c r="B135" s="197" t="s">
        <v>110</v>
      </c>
      <c r="C135" s="197" t="s">
        <v>111</v>
      </c>
      <c r="D135" s="197" t="s">
        <v>59</v>
      </c>
      <c r="E135" s="197" t="s">
        <v>327</v>
      </c>
      <c r="F135" s="197" t="s">
        <v>391</v>
      </c>
      <c r="G135" s="197" t="s">
        <v>396</v>
      </c>
      <c r="H135" s="197" t="s">
        <v>18</v>
      </c>
      <c r="I135" s="198"/>
      <c r="J135" s="199"/>
    </row>
    <row r="136" spans="1:10" ht="14.25" customHeight="1">
      <c r="A136" s="197" t="s">
        <v>22</v>
      </c>
      <c r="B136" s="197"/>
      <c r="C136" s="197"/>
      <c r="D136" s="197"/>
      <c r="E136" s="197"/>
      <c r="F136" s="197"/>
      <c r="G136" s="197"/>
      <c r="H136" s="197"/>
      <c r="I136" s="198"/>
      <c r="J136" s="199"/>
    </row>
    <row r="137" spans="1:10" ht="15" customHeight="1">
      <c r="A137" s="200"/>
      <c r="B137" s="200"/>
      <c r="C137" s="201"/>
      <c r="D137" s="201"/>
      <c r="E137" s="201"/>
      <c r="F137" s="201"/>
      <c r="G137" s="201"/>
      <c r="H137" s="201"/>
      <c r="I137" s="202"/>
      <c r="J137" s="202"/>
    </row>
    <row r="138" spans="1:10" ht="14.25" customHeight="1">
      <c r="A138" s="199"/>
      <c r="B138" s="203"/>
      <c r="C138" s="197"/>
      <c r="D138" s="197" t="s">
        <v>23</v>
      </c>
      <c r="E138" s="197" t="s">
        <v>24</v>
      </c>
      <c r="F138" s="197" t="s">
        <v>25</v>
      </c>
      <c r="G138" s="197" t="s">
        <v>26</v>
      </c>
      <c r="H138" s="197" t="s">
        <v>27</v>
      </c>
      <c r="I138" s="197" t="s">
        <v>28</v>
      </c>
      <c r="J138" s="197" t="s">
        <v>29</v>
      </c>
    </row>
    <row r="139" spans="1:10" ht="14.25" customHeight="1">
      <c r="A139" s="199"/>
      <c r="B139" s="203"/>
      <c r="C139" s="197" t="s">
        <v>30</v>
      </c>
      <c r="D139" s="197" t="s">
        <v>348</v>
      </c>
      <c r="E139" s="197" t="s">
        <v>345</v>
      </c>
      <c r="F139" s="197" t="s">
        <v>347</v>
      </c>
      <c r="G139" s="197"/>
      <c r="H139" s="197"/>
      <c r="I139" s="197" t="s">
        <v>282</v>
      </c>
      <c r="J139" s="197" t="s">
        <v>22</v>
      </c>
    </row>
    <row r="140" spans="1:10" ht="14.25" customHeight="1">
      <c r="A140" s="199"/>
      <c r="B140" s="203"/>
      <c r="C140" s="197" t="s">
        <v>86</v>
      </c>
      <c r="D140" s="197"/>
      <c r="E140" s="197"/>
      <c r="F140" s="197"/>
      <c r="G140" s="197"/>
      <c r="H140" s="197"/>
      <c r="I140" s="197"/>
      <c r="J140" s="197" t="s">
        <v>18</v>
      </c>
    </row>
    <row r="141" spans="1:10" ht="14.25" customHeight="1">
      <c r="A141" s="199"/>
      <c r="B141" s="203"/>
      <c r="C141" s="197" t="s">
        <v>87</v>
      </c>
      <c r="D141" s="197"/>
      <c r="E141" s="197"/>
      <c r="F141" s="197"/>
      <c r="G141" s="197"/>
      <c r="H141" s="197"/>
      <c r="I141" s="197"/>
      <c r="J141" s="197" t="s">
        <v>14</v>
      </c>
    </row>
    <row r="142" spans="1:10" ht="14.25" customHeight="1">
      <c r="A142" s="199"/>
      <c r="B142" s="203"/>
      <c r="C142" s="197" t="s">
        <v>31</v>
      </c>
      <c r="D142" s="197" t="s">
        <v>330</v>
      </c>
      <c r="E142" s="197" t="s">
        <v>345</v>
      </c>
      <c r="F142" s="197" t="s">
        <v>337</v>
      </c>
      <c r="G142" s="197"/>
      <c r="H142" s="197"/>
      <c r="I142" s="197" t="s">
        <v>282</v>
      </c>
      <c r="J142" s="197" t="s">
        <v>22</v>
      </c>
    </row>
    <row r="143" spans="1:10" ht="14.25" customHeight="1">
      <c r="A143" s="199"/>
      <c r="B143" s="203"/>
      <c r="C143" s="197" t="s">
        <v>32</v>
      </c>
      <c r="D143" s="197" t="s">
        <v>335</v>
      </c>
      <c r="E143" s="197" t="s">
        <v>360</v>
      </c>
      <c r="F143" s="197" t="s">
        <v>348</v>
      </c>
      <c r="G143" s="197"/>
      <c r="H143" s="197"/>
      <c r="I143" s="197" t="s">
        <v>282</v>
      </c>
      <c r="J143" s="197" t="s">
        <v>18</v>
      </c>
    </row>
    <row r="144" spans="1:10" ht="14.25" customHeight="1">
      <c r="A144" s="199"/>
      <c r="B144" s="203"/>
      <c r="C144" s="197" t="s">
        <v>88</v>
      </c>
      <c r="D144" s="197"/>
      <c r="E144" s="197"/>
      <c r="F144" s="197"/>
      <c r="G144" s="197"/>
      <c r="H144" s="197"/>
      <c r="I144" s="197"/>
      <c r="J144" s="197" t="s">
        <v>10</v>
      </c>
    </row>
    <row r="145" spans="1:10" ht="15" customHeight="1">
      <c r="A145" s="199"/>
      <c r="B145" s="199"/>
      <c r="C145" s="200"/>
      <c r="D145" s="200"/>
      <c r="E145" s="204"/>
      <c r="F145" s="200"/>
      <c r="G145" s="200"/>
      <c r="H145" s="200"/>
      <c r="I145" s="200"/>
      <c r="J145" s="200"/>
    </row>
    <row r="146" spans="1:10" ht="14.25" customHeight="1">
      <c r="A146" s="197"/>
      <c r="B146" s="197" t="s">
        <v>3</v>
      </c>
      <c r="C146" s="197" t="s">
        <v>112</v>
      </c>
      <c r="D146" s="197" t="s">
        <v>5</v>
      </c>
      <c r="E146" s="197" t="s">
        <v>6</v>
      </c>
      <c r="F146" s="197" t="s">
        <v>7</v>
      </c>
      <c r="G146" s="197" t="s">
        <v>8</v>
      </c>
      <c r="H146" s="197" t="s">
        <v>9</v>
      </c>
      <c r="I146" s="198"/>
      <c r="J146" s="199"/>
    </row>
    <row r="147" spans="1:10" ht="14.25" customHeight="1">
      <c r="A147" s="197" t="s">
        <v>10</v>
      </c>
      <c r="B147" s="197" t="s">
        <v>113</v>
      </c>
      <c r="C147" s="197" t="s">
        <v>114</v>
      </c>
      <c r="D147" s="197" t="s">
        <v>21</v>
      </c>
      <c r="E147" s="197" t="s">
        <v>14</v>
      </c>
      <c r="F147" s="197" t="s">
        <v>397</v>
      </c>
      <c r="G147" s="197" t="s">
        <v>398</v>
      </c>
      <c r="H147" s="197" t="s">
        <v>14</v>
      </c>
      <c r="I147" s="198"/>
      <c r="J147" s="199"/>
    </row>
    <row r="148" spans="1:10" ht="14.25" customHeight="1">
      <c r="A148" s="197" t="s">
        <v>14</v>
      </c>
      <c r="B148" s="197" t="s">
        <v>115</v>
      </c>
      <c r="C148" s="197" t="s">
        <v>116</v>
      </c>
      <c r="D148" s="197" t="s">
        <v>117</v>
      </c>
      <c r="E148" s="197" t="s">
        <v>18</v>
      </c>
      <c r="F148" s="197" t="s">
        <v>372</v>
      </c>
      <c r="G148" s="197" t="s">
        <v>399</v>
      </c>
      <c r="H148" s="197" t="s">
        <v>10</v>
      </c>
      <c r="I148" s="198"/>
      <c r="J148" s="199"/>
    </row>
    <row r="149" spans="1:10" ht="14.25" customHeight="1">
      <c r="A149" s="197" t="s">
        <v>18</v>
      </c>
      <c r="B149" s="197" t="s">
        <v>118</v>
      </c>
      <c r="C149" s="197" t="s">
        <v>119</v>
      </c>
      <c r="D149" s="197" t="s">
        <v>54</v>
      </c>
      <c r="E149" s="197" t="s">
        <v>327</v>
      </c>
      <c r="F149" s="197" t="s">
        <v>387</v>
      </c>
      <c r="G149" s="197" t="s">
        <v>400</v>
      </c>
      <c r="H149" s="197" t="s">
        <v>22</v>
      </c>
      <c r="I149" s="198"/>
      <c r="J149" s="199"/>
    </row>
    <row r="150" spans="1:10" ht="14.25" customHeight="1">
      <c r="A150" s="197" t="s">
        <v>22</v>
      </c>
      <c r="B150" s="197" t="s">
        <v>120</v>
      </c>
      <c r="C150" s="197" t="s">
        <v>121</v>
      </c>
      <c r="D150" s="197" t="s">
        <v>13</v>
      </c>
      <c r="E150" s="197" t="s">
        <v>10</v>
      </c>
      <c r="F150" s="197" t="s">
        <v>374</v>
      </c>
      <c r="G150" s="197" t="s">
        <v>401</v>
      </c>
      <c r="H150" s="197" t="s">
        <v>18</v>
      </c>
      <c r="I150" s="198"/>
      <c r="J150" s="199"/>
    </row>
    <row r="151" spans="1:10" ht="15" customHeight="1">
      <c r="A151" s="200"/>
      <c r="B151" s="200"/>
      <c r="C151" s="201"/>
      <c r="D151" s="201"/>
      <c r="E151" s="201"/>
      <c r="F151" s="201"/>
      <c r="G151" s="201"/>
      <c r="H151" s="201"/>
      <c r="I151" s="202"/>
      <c r="J151" s="202"/>
    </row>
    <row r="152" spans="1:10" ht="14.25" customHeight="1">
      <c r="A152" s="199"/>
      <c r="B152" s="203"/>
      <c r="C152" s="197"/>
      <c r="D152" s="197" t="s">
        <v>23</v>
      </c>
      <c r="E152" s="197" t="s">
        <v>24</v>
      </c>
      <c r="F152" s="197" t="s">
        <v>25</v>
      </c>
      <c r="G152" s="197" t="s">
        <v>26</v>
      </c>
      <c r="H152" s="197" t="s">
        <v>27</v>
      </c>
      <c r="I152" s="197" t="s">
        <v>28</v>
      </c>
      <c r="J152" s="197" t="s">
        <v>29</v>
      </c>
    </row>
    <row r="153" spans="1:10" ht="14.25" customHeight="1">
      <c r="A153" s="199"/>
      <c r="B153" s="203"/>
      <c r="C153" s="197" t="s">
        <v>30</v>
      </c>
      <c r="D153" s="197" t="s">
        <v>334</v>
      </c>
      <c r="E153" s="197" t="s">
        <v>332</v>
      </c>
      <c r="F153" s="197" t="s">
        <v>348</v>
      </c>
      <c r="G153" s="197" t="s">
        <v>335</v>
      </c>
      <c r="H153" s="197"/>
      <c r="I153" s="197" t="s">
        <v>287</v>
      </c>
      <c r="J153" s="197" t="s">
        <v>22</v>
      </c>
    </row>
    <row r="154" spans="1:10" ht="14.25" customHeight="1">
      <c r="A154" s="199"/>
      <c r="B154" s="203"/>
      <c r="C154" s="197" t="s">
        <v>86</v>
      </c>
      <c r="D154" s="197" t="s">
        <v>347</v>
      </c>
      <c r="E154" s="197" t="s">
        <v>331</v>
      </c>
      <c r="F154" s="197" t="s">
        <v>337</v>
      </c>
      <c r="G154" s="197"/>
      <c r="H154" s="197"/>
      <c r="I154" s="197" t="s">
        <v>282</v>
      </c>
      <c r="J154" s="197" t="s">
        <v>18</v>
      </c>
    </row>
    <row r="155" spans="1:10" ht="14.25" customHeight="1">
      <c r="A155" s="199"/>
      <c r="B155" s="203"/>
      <c r="C155" s="197" t="s">
        <v>87</v>
      </c>
      <c r="D155" s="197" t="s">
        <v>331</v>
      </c>
      <c r="E155" s="197" t="s">
        <v>335</v>
      </c>
      <c r="F155" s="197" t="s">
        <v>330</v>
      </c>
      <c r="G155" s="197"/>
      <c r="H155" s="197"/>
      <c r="I155" s="197" t="s">
        <v>282</v>
      </c>
      <c r="J155" s="197" t="s">
        <v>14</v>
      </c>
    </row>
    <row r="156" spans="1:10" ht="14.25" customHeight="1">
      <c r="A156" s="199"/>
      <c r="B156" s="203"/>
      <c r="C156" s="197" t="s">
        <v>31</v>
      </c>
      <c r="D156" s="197" t="s">
        <v>331</v>
      </c>
      <c r="E156" s="197" t="s">
        <v>335</v>
      </c>
      <c r="F156" s="197" t="s">
        <v>346</v>
      </c>
      <c r="G156" s="197"/>
      <c r="H156" s="197"/>
      <c r="I156" s="197" t="s">
        <v>282</v>
      </c>
      <c r="J156" s="197" t="s">
        <v>22</v>
      </c>
    </row>
    <row r="157" spans="1:10" ht="14.25" customHeight="1">
      <c r="A157" s="199"/>
      <c r="B157" s="203"/>
      <c r="C157" s="197" t="s">
        <v>32</v>
      </c>
      <c r="D157" s="197" t="s">
        <v>359</v>
      </c>
      <c r="E157" s="197" t="s">
        <v>402</v>
      </c>
      <c r="F157" s="197" t="s">
        <v>393</v>
      </c>
      <c r="G157" s="197"/>
      <c r="H157" s="197"/>
      <c r="I157" s="197" t="s">
        <v>381</v>
      </c>
      <c r="J157" s="197" t="s">
        <v>18</v>
      </c>
    </row>
    <row r="158" spans="1:10" ht="14.25" customHeight="1">
      <c r="A158" s="199"/>
      <c r="B158" s="203"/>
      <c r="C158" s="197" t="s">
        <v>88</v>
      </c>
      <c r="D158" s="197" t="s">
        <v>403</v>
      </c>
      <c r="E158" s="197" t="s">
        <v>403</v>
      </c>
      <c r="F158" s="197" t="s">
        <v>403</v>
      </c>
      <c r="G158" s="197"/>
      <c r="H158" s="197"/>
      <c r="I158" s="197" t="s">
        <v>381</v>
      </c>
      <c r="J158" s="197" t="s">
        <v>10</v>
      </c>
    </row>
    <row r="159" spans="1:10" ht="15" customHeight="1">
      <c r="A159" s="199"/>
      <c r="B159" s="199"/>
      <c r="C159" s="200"/>
      <c r="D159" s="200"/>
      <c r="E159" s="204"/>
      <c r="F159" s="200"/>
      <c r="G159" s="200"/>
      <c r="H159" s="200"/>
      <c r="I159" s="200"/>
      <c r="J159" s="200"/>
    </row>
    <row r="160" spans="1:10" ht="14.25" customHeight="1">
      <c r="A160" s="197"/>
      <c r="B160" s="197" t="s">
        <v>3</v>
      </c>
      <c r="C160" s="197" t="s">
        <v>122</v>
      </c>
      <c r="D160" s="197" t="s">
        <v>5</v>
      </c>
      <c r="E160" s="197" t="s">
        <v>6</v>
      </c>
      <c r="F160" s="197" t="s">
        <v>7</v>
      </c>
      <c r="G160" s="197" t="s">
        <v>8</v>
      </c>
      <c r="H160" s="197" t="s">
        <v>9</v>
      </c>
      <c r="I160" s="198"/>
      <c r="J160" s="199"/>
    </row>
    <row r="161" spans="1:10" ht="14.25" customHeight="1">
      <c r="A161" s="197" t="s">
        <v>10</v>
      </c>
      <c r="B161" s="197" t="s">
        <v>123</v>
      </c>
      <c r="C161" s="197" t="s">
        <v>124</v>
      </c>
      <c r="D161" s="197" t="s">
        <v>36</v>
      </c>
      <c r="E161" s="197" t="s">
        <v>14</v>
      </c>
      <c r="F161" s="197" t="s">
        <v>339</v>
      </c>
      <c r="G161" s="197" t="s">
        <v>404</v>
      </c>
      <c r="H161" s="197" t="s">
        <v>10</v>
      </c>
      <c r="I161" s="198"/>
      <c r="J161" s="199"/>
    </row>
    <row r="162" spans="1:10" ht="14.25" customHeight="1">
      <c r="A162" s="197" t="s">
        <v>14</v>
      </c>
      <c r="B162" s="197" t="s">
        <v>125</v>
      </c>
      <c r="C162" s="197" t="s">
        <v>126</v>
      </c>
      <c r="D162" s="197" t="s">
        <v>13</v>
      </c>
      <c r="E162" s="197" t="s">
        <v>327</v>
      </c>
      <c r="F162" s="197" t="s">
        <v>343</v>
      </c>
      <c r="G162" s="197" t="s">
        <v>344</v>
      </c>
      <c r="H162" s="197" t="s">
        <v>18</v>
      </c>
      <c r="I162" s="198"/>
      <c r="J162" s="199"/>
    </row>
    <row r="163" spans="1:10" ht="14.25" customHeight="1">
      <c r="A163" s="197" t="s">
        <v>18</v>
      </c>
      <c r="B163" s="197" t="s">
        <v>127</v>
      </c>
      <c r="C163" s="197" t="s">
        <v>128</v>
      </c>
      <c r="D163" s="197" t="s">
        <v>63</v>
      </c>
      <c r="E163" s="197" t="s">
        <v>10</v>
      </c>
      <c r="F163" s="197" t="s">
        <v>325</v>
      </c>
      <c r="G163" s="197" t="s">
        <v>405</v>
      </c>
      <c r="H163" s="197" t="s">
        <v>14</v>
      </c>
      <c r="I163" s="198"/>
      <c r="J163" s="199"/>
    </row>
    <row r="164" spans="1:10" ht="14.25" customHeight="1">
      <c r="A164" s="197" t="s">
        <v>22</v>
      </c>
      <c r="B164" s="197"/>
      <c r="C164" s="197"/>
      <c r="D164" s="197"/>
      <c r="E164" s="197"/>
      <c r="F164" s="197"/>
      <c r="G164" s="197"/>
      <c r="H164" s="197"/>
      <c r="I164" s="198"/>
      <c r="J164" s="199"/>
    </row>
    <row r="165" spans="1:10" ht="15" customHeight="1">
      <c r="A165" s="200"/>
      <c r="B165" s="200"/>
      <c r="C165" s="201"/>
      <c r="D165" s="201"/>
      <c r="E165" s="201"/>
      <c r="F165" s="201"/>
      <c r="G165" s="201"/>
      <c r="H165" s="201"/>
      <c r="I165" s="202"/>
      <c r="J165" s="202"/>
    </row>
    <row r="166" spans="1:10" ht="14.25" customHeight="1">
      <c r="A166" s="199"/>
      <c r="B166" s="203"/>
      <c r="C166" s="197"/>
      <c r="D166" s="197" t="s">
        <v>23</v>
      </c>
      <c r="E166" s="197" t="s">
        <v>24</v>
      </c>
      <c r="F166" s="197" t="s">
        <v>25</v>
      </c>
      <c r="G166" s="197" t="s">
        <v>26</v>
      </c>
      <c r="H166" s="197" t="s">
        <v>27</v>
      </c>
      <c r="I166" s="197" t="s">
        <v>28</v>
      </c>
      <c r="J166" s="197" t="s">
        <v>29</v>
      </c>
    </row>
    <row r="167" spans="1:10" ht="14.25" customHeight="1">
      <c r="A167" s="199"/>
      <c r="B167" s="203"/>
      <c r="C167" s="197" t="s">
        <v>30</v>
      </c>
      <c r="D167" s="197" t="s">
        <v>330</v>
      </c>
      <c r="E167" s="197" t="s">
        <v>353</v>
      </c>
      <c r="F167" s="197" t="s">
        <v>346</v>
      </c>
      <c r="G167" s="197" t="s">
        <v>346</v>
      </c>
      <c r="H167" s="197"/>
      <c r="I167" s="197" t="s">
        <v>287</v>
      </c>
      <c r="J167" s="197" t="s">
        <v>22</v>
      </c>
    </row>
    <row r="168" spans="1:10" ht="14.25" customHeight="1">
      <c r="A168" s="199"/>
      <c r="B168" s="203"/>
      <c r="C168" s="197" t="s">
        <v>86</v>
      </c>
      <c r="D168" s="197"/>
      <c r="E168" s="197"/>
      <c r="F168" s="197"/>
      <c r="G168" s="197"/>
      <c r="H168" s="197"/>
      <c r="I168" s="197"/>
      <c r="J168" s="197" t="s">
        <v>18</v>
      </c>
    </row>
    <row r="169" spans="1:10" ht="14.25" customHeight="1">
      <c r="A169" s="199"/>
      <c r="B169" s="203"/>
      <c r="C169" s="197" t="s">
        <v>87</v>
      </c>
      <c r="D169" s="197"/>
      <c r="E169" s="197"/>
      <c r="F169" s="197"/>
      <c r="G169" s="197"/>
      <c r="H169" s="197"/>
      <c r="I169" s="197"/>
      <c r="J169" s="197" t="s">
        <v>14</v>
      </c>
    </row>
    <row r="170" spans="1:10" ht="14.25" customHeight="1">
      <c r="A170" s="199"/>
      <c r="B170" s="203"/>
      <c r="C170" s="197" t="s">
        <v>31</v>
      </c>
      <c r="D170" s="197" t="s">
        <v>334</v>
      </c>
      <c r="E170" s="197" t="s">
        <v>402</v>
      </c>
      <c r="F170" s="197" t="s">
        <v>335</v>
      </c>
      <c r="G170" s="197" t="s">
        <v>402</v>
      </c>
      <c r="H170" s="197"/>
      <c r="I170" s="197" t="s">
        <v>30</v>
      </c>
      <c r="J170" s="197" t="s">
        <v>22</v>
      </c>
    </row>
    <row r="171" spans="1:10" ht="14.25" customHeight="1">
      <c r="A171" s="199"/>
      <c r="B171" s="203"/>
      <c r="C171" s="197" t="s">
        <v>32</v>
      </c>
      <c r="D171" s="197" t="s">
        <v>346</v>
      </c>
      <c r="E171" s="197" t="s">
        <v>345</v>
      </c>
      <c r="F171" s="197" t="s">
        <v>361</v>
      </c>
      <c r="G171" s="197"/>
      <c r="H171" s="197"/>
      <c r="I171" s="197" t="s">
        <v>282</v>
      </c>
      <c r="J171" s="197" t="s">
        <v>18</v>
      </c>
    </row>
    <row r="172" spans="1:10" ht="14.25" customHeight="1">
      <c r="A172" s="199"/>
      <c r="B172" s="203"/>
      <c r="C172" s="197" t="s">
        <v>88</v>
      </c>
      <c r="D172" s="197"/>
      <c r="E172" s="197"/>
      <c r="F172" s="197"/>
      <c r="G172" s="197"/>
      <c r="H172" s="197"/>
      <c r="I172" s="197"/>
      <c r="J172" s="197" t="s">
        <v>10</v>
      </c>
    </row>
    <row r="173" spans="1:10" ht="15" customHeight="1">
      <c r="A173" s="199"/>
      <c r="B173" s="199"/>
      <c r="C173" s="200"/>
      <c r="D173" s="200"/>
      <c r="E173" s="204"/>
      <c r="F173" s="200"/>
      <c r="G173" s="200"/>
      <c r="H173" s="200"/>
      <c r="I173" s="200"/>
      <c r="J173" s="200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  <col min="10" max="10" width="8.57421875" style="0" customWidth="1"/>
  </cols>
  <sheetData>
    <row r="2" spans="1:10" ht="18" customHeight="1">
      <c r="A2" s="183"/>
      <c r="B2" s="184" t="s">
        <v>0</v>
      </c>
      <c r="C2" s="185"/>
      <c r="D2" s="185"/>
      <c r="E2" s="186"/>
      <c r="F2" s="187"/>
      <c r="G2" s="188"/>
      <c r="H2" s="188"/>
      <c r="I2" s="205"/>
      <c r="J2" s="205"/>
    </row>
    <row r="3" spans="1:10" ht="15" customHeight="1">
      <c r="A3" s="183"/>
      <c r="B3" s="190" t="s">
        <v>129</v>
      </c>
      <c r="C3" s="189"/>
      <c r="D3" s="189"/>
      <c r="E3" s="191"/>
      <c r="F3" s="187"/>
      <c r="G3" s="188"/>
      <c r="H3" s="188"/>
      <c r="I3" s="205"/>
      <c r="J3" s="205"/>
    </row>
    <row r="4" spans="1:10" ht="15" customHeight="1">
      <c r="A4" s="183"/>
      <c r="B4" s="192" t="s">
        <v>297</v>
      </c>
      <c r="C4" s="193"/>
      <c r="D4" s="193"/>
      <c r="E4" s="194"/>
      <c r="F4" s="187"/>
      <c r="G4" s="188"/>
      <c r="H4" s="188"/>
      <c r="I4" s="205"/>
      <c r="J4" s="205"/>
    </row>
    <row r="5" spans="1:10" ht="15" customHeight="1">
      <c r="A5" s="195"/>
      <c r="B5" s="196"/>
      <c r="C5" s="196"/>
      <c r="D5" s="196"/>
      <c r="E5" s="206"/>
      <c r="F5" s="188"/>
      <c r="G5" s="188"/>
      <c r="H5" s="188"/>
      <c r="I5" s="205"/>
      <c r="J5" s="205"/>
    </row>
    <row r="6" spans="1:10" ht="13.5" customHeight="1">
      <c r="A6" s="207"/>
      <c r="B6" s="207" t="s">
        <v>3</v>
      </c>
      <c r="C6" s="207" t="s">
        <v>130</v>
      </c>
      <c r="D6" s="207" t="s">
        <v>5</v>
      </c>
      <c r="E6" s="187"/>
      <c r="F6" s="188"/>
      <c r="G6" s="188"/>
      <c r="H6" s="188"/>
      <c r="I6" s="188"/>
      <c r="J6" s="205"/>
    </row>
    <row r="7" spans="1:10" ht="13.5" customHeight="1">
      <c r="A7" s="208" t="s">
        <v>10</v>
      </c>
      <c r="B7" s="208" t="s">
        <v>131</v>
      </c>
      <c r="C7" s="208" t="s">
        <v>12</v>
      </c>
      <c r="D7" s="208" t="s">
        <v>13</v>
      </c>
      <c r="E7" s="209" t="s">
        <v>12</v>
      </c>
      <c r="F7" s="188"/>
      <c r="G7" s="188"/>
      <c r="H7" s="188"/>
      <c r="I7" s="188"/>
      <c r="J7" s="205"/>
    </row>
    <row r="8" spans="1:10" ht="13.5" customHeight="1">
      <c r="A8" s="208" t="s">
        <v>14</v>
      </c>
      <c r="B8" s="208"/>
      <c r="C8" s="208"/>
      <c r="D8" s="208"/>
      <c r="E8" s="210"/>
      <c r="F8" s="209" t="s">
        <v>12</v>
      </c>
      <c r="G8" s="188"/>
      <c r="H8" s="188"/>
      <c r="I8" s="188"/>
      <c r="J8" s="205"/>
    </row>
    <row r="9" spans="1:10" ht="13.5" customHeight="1">
      <c r="A9" s="207" t="s">
        <v>18</v>
      </c>
      <c r="B9" s="207" t="s">
        <v>132</v>
      </c>
      <c r="C9" s="207" t="s">
        <v>114</v>
      </c>
      <c r="D9" s="207" t="s">
        <v>21</v>
      </c>
      <c r="E9" s="211" t="s">
        <v>70</v>
      </c>
      <c r="F9" s="210" t="s">
        <v>406</v>
      </c>
      <c r="G9" s="187"/>
      <c r="H9" s="188"/>
      <c r="I9" s="188"/>
      <c r="J9" s="205"/>
    </row>
    <row r="10" spans="1:10" ht="13.5" customHeight="1">
      <c r="A10" s="207" t="s">
        <v>22</v>
      </c>
      <c r="B10" s="207" t="s">
        <v>133</v>
      </c>
      <c r="C10" s="207" t="s">
        <v>70</v>
      </c>
      <c r="D10" s="207" t="s">
        <v>71</v>
      </c>
      <c r="E10" s="212" t="s">
        <v>407</v>
      </c>
      <c r="F10" s="183"/>
      <c r="G10" s="209" t="s">
        <v>12</v>
      </c>
      <c r="H10" s="188"/>
      <c r="I10" s="188"/>
      <c r="J10" s="205"/>
    </row>
    <row r="11" spans="1:10" ht="13.5" customHeight="1">
      <c r="A11" s="208" t="s">
        <v>134</v>
      </c>
      <c r="B11" s="208" t="s">
        <v>135</v>
      </c>
      <c r="C11" s="208" t="s">
        <v>102</v>
      </c>
      <c r="D11" s="208" t="s">
        <v>45</v>
      </c>
      <c r="E11" s="209" t="s">
        <v>102</v>
      </c>
      <c r="F11" s="183"/>
      <c r="G11" s="210" t="s">
        <v>408</v>
      </c>
      <c r="H11" s="187"/>
      <c r="I11" s="188"/>
      <c r="J11" s="205"/>
    </row>
    <row r="12" spans="1:10" ht="13.5" customHeight="1">
      <c r="A12" s="208" t="s">
        <v>136</v>
      </c>
      <c r="B12" s="208" t="s">
        <v>137</v>
      </c>
      <c r="C12" s="208" t="s">
        <v>128</v>
      </c>
      <c r="D12" s="208" t="s">
        <v>63</v>
      </c>
      <c r="E12" s="210" t="s">
        <v>409</v>
      </c>
      <c r="F12" s="211" t="s">
        <v>62</v>
      </c>
      <c r="G12" s="213"/>
      <c r="H12" s="187"/>
      <c r="I12" s="188"/>
      <c r="J12" s="205"/>
    </row>
    <row r="13" spans="1:10" ht="13.5" customHeight="1">
      <c r="A13" s="207" t="s">
        <v>138</v>
      </c>
      <c r="B13" s="207"/>
      <c r="C13" s="207"/>
      <c r="D13" s="207"/>
      <c r="E13" s="211" t="s">
        <v>62</v>
      </c>
      <c r="F13" s="212" t="s">
        <v>410</v>
      </c>
      <c r="G13" s="183"/>
      <c r="H13" s="187"/>
      <c r="I13" s="188"/>
      <c r="J13" s="205"/>
    </row>
    <row r="14" spans="1:10" ht="13.5" customHeight="1">
      <c r="A14" s="207" t="s">
        <v>139</v>
      </c>
      <c r="B14" s="207" t="s">
        <v>140</v>
      </c>
      <c r="C14" s="207" t="s">
        <v>62</v>
      </c>
      <c r="D14" s="207" t="s">
        <v>63</v>
      </c>
      <c r="E14" s="212"/>
      <c r="F14" s="188"/>
      <c r="G14" s="183"/>
      <c r="H14" s="209" t="s">
        <v>12</v>
      </c>
      <c r="I14" s="188"/>
      <c r="J14" s="205"/>
    </row>
    <row r="15" spans="1:10" ht="15" customHeight="1">
      <c r="A15" s="196"/>
      <c r="B15" s="196"/>
      <c r="C15" s="196"/>
      <c r="D15" s="196"/>
      <c r="E15" s="188"/>
      <c r="F15" s="188"/>
      <c r="G15" s="183"/>
      <c r="H15" s="210" t="s">
        <v>411</v>
      </c>
      <c r="I15" s="187"/>
      <c r="J15" s="205"/>
    </row>
    <row r="16" spans="1:10" ht="13.5" customHeight="1">
      <c r="A16" s="208" t="s">
        <v>141</v>
      </c>
      <c r="B16" s="208" t="s">
        <v>142</v>
      </c>
      <c r="C16" s="208" t="s">
        <v>91</v>
      </c>
      <c r="D16" s="208" t="s">
        <v>59</v>
      </c>
      <c r="E16" s="209" t="s">
        <v>91</v>
      </c>
      <c r="F16" s="188"/>
      <c r="G16" s="183"/>
      <c r="H16" s="213"/>
      <c r="I16" s="187"/>
      <c r="J16" s="205"/>
    </row>
    <row r="17" spans="1:10" ht="13.5" customHeight="1">
      <c r="A17" s="208" t="s">
        <v>143</v>
      </c>
      <c r="B17" s="208"/>
      <c r="C17" s="208"/>
      <c r="D17" s="208"/>
      <c r="E17" s="210"/>
      <c r="F17" s="209" t="s">
        <v>91</v>
      </c>
      <c r="G17" s="183"/>
      <c r="H17" s="213"/>
      <c r="I17" s="187"/>
      <c r="J17" s="205"/>
    </row>
    <row r="18" spans="1:10" ht="13.5" customHeight="1">
      <c r="A18" s="207" t="s">
        <v>144</v>
      </c>
      <c r="B18" s="207" t="s">
        <v>145</v>
      </c>
      <c r="C18" s="207" t="s">
        <v>83</v>
      </c>
      <c r="D18" s="207" t="s">
        <v>13</v>
      </c>
      <c r="E18" s="211" t="s">
        <v>107</v>
      </c>
      <c r="F18" s="210" t="s">
        <v>412</v>
      </c>
      <c r="G18" s="213"/>
      <c r="H18" s="213"/>
      <c r="I18" s="187"/>
      <c r="J18" s="205"/>
    </row>
    <row r="19" spans="1:10" ht="13.5" customHeight="1">
      <c r="A19" s="207" t="s">
        <v>146</v>
      </c>
      <c r="B19" s="207" t="s">
        <v>147</v>
      </c>
      <c r="C19" s="207" t="s">
        <v>107</v>
      </c>
      <c r="D19" s="207" t="s">
        <v>13</v>
      </c>
      <c r="E19" s="212" t="s">
        <v>413</v>
      </c>
      <c r="F19" s="183"/>
      <c r="G19" s="211" t="s">
        <v>44</v>
      </c>
      <c r="H19" s="213"/>
      <c r="I19" s="187"/>
      <c r="J19" s="205"/>
    </row>
    <row r="20" spans="1:10" ht="13.5" customHeight="1">
      <c r="A20" s="208" t="s">
        <v>148</v>
      </c>
      <c r="B20" s="208" t="s">
        <v>149</v>
      </c>
      <c r="C20" s="208" t="s">
        <v>38</v>
      </c>
      <c r="D20" s="208" t="s">
        <v>39</v>
      </c>
      <c r="E20" s="209" t="s">
        <v>56</v>
      </c>
      <c r="F20" s="183"/>
      <c r="G20" s="212" t="s">
        <v>414</v>
      </c>
      <c r="H20" s="183"/>
      <c r="I20" s="187"/>
      <c r="J20" s="205"/>
    </row>
    <row r="21" spans="1:10" ht="13.5" customHeight="1">
      <c r="A21" s="208" t="s">
        <v>150</v>
      </c>
      <c r="B21" s="208" t="s">
        <v>151</v>
      </c>
      <c r="C21" s="208" t="s">
        <v>56</v>
      </c>
      <c r="D21" s="208" t="s">
        <v>21</v>
      </c>
      <c r="E21" s="210" t="s">
        <v>415</v>
      </c>
      <c r="F21" s="211" t="s">
        <v>44</v>
      </c>
      <c r="G21" s="187"/>
      <c r="H21" s="183"/>
      <c r="I21" s="187"/>
      <c r="J21" s="205"/>
    </row>
    <row r="22" spans="1:10" ht="13.5" customHeight="1">
      <c r="A22" s="207" t="s">
        <v>152</v>
      </c>
      <c r="B22" s="207"/>
      <c r="C22" s="207"/>
      <c r="D22" s="207"/>
      <c r="E22" s="211" t="s">
        <v>44</v>
      </c>
      <c r="F22" s="212" t="s">
        <v>416</v>
      </c>
      <c r="G22" s="188"/>
      <c r="H22" s="183"/>
      <c r="I22" s="187"/>
      <c r="J22" s="205"/>
    </row>
    <row r="23" spans="1:10" ht="13.5" customHeight="1">
      <c r="A23" s="207" t="s">
        <v>153</v>
      </c>
      <c r="B23" s="207" t="s">
        <v>154</v>
      </c>
      <c r="C23" s="207" t="s">
        <v>44</v>
      </c>
      <c r="D23" s="207" t="s">
        <v>45</v>
      </c>
      <c r="E23" s="212"/>
      <c r="F23" s="188"/>
      <c r="G23" s="188"/>
      <c r="H23" s="183"/>
      <c r="I23" s="187"/>
      <c r="J23" s="205"/>
    </row>
    <row r="24" spans="1:10" ht="15" customHeight="1">
      <c r="A24" s="196"/>
      <c r="B24" s="196"/>
      <c r="C24" s="196"/>
      <c r="D24" s="196"/>
      <c r="E24" s="188"/>
      <c r="F24" s="188"/>
      <c r="G24" s="188"/>
      <c r="H24" s="183"/>
      <c r="I24" s="211" t="s">
        <v>12</v>
      </c>
      <c r="J24" s="214"/>
    </row>
    <row r="25" spans="1:10" ht="13.5" customHeight="1">
      <c r="A25" s="208" t="s">
        <v>155</v>
      </c>
      <c r="B25" s="208" t="s">
        <v>156</v>
      </c>
      <c r="C25" s="208" t="s">
        <v>53</v>
      </c>
      <c r="D25" s="208" t="s">
        <v>54</v>
      </c>
      <c r="E25" s="209" t="s">
        <v>53</v>
      </c>
      <c r="F25" s="188"/>
      <c r="G25" s="188"/>
      <c r="H25" s="183"/>
      <c r="I25" s="210" t="s">
        <v>417</v>
      </c>
      <c r="J25" s="214"/>
    </row>
    <row r="26" spans="1:10" ht="13.5" customHeight="1">
      <c r="A26" s="208" t="s">
        <v>157</v>
      </c>
      <c r="B26" s="208"/>
      <c r="C26" s="208"/>
      <c r="D26" s="208"/>
      <c r="E26" s="210"/>
      <c r="F26" s="209" t="s">
        <v>16</v>
      </c>
      <c r="G26" s="188"/>
      <c r="H26" s="183"/>
      <c r="I26" s="187"/>
      <c r="J26" s="205"/>
    </row>
    <row r="27" spans="1:10" ht="13.5" customHeight="1">
      <c r="A27" s="207" t="s">
        <v>158</v>
      </c>
      <c r="B27" s="207" t="s">
        <v>159</v>
      </c>
      <c r="C27" s="207" t="s">
        <v>93</v>
      </c>
      <c r="D27" s="207" t="s">
        <v>21</v>
      </c>
      <c r="E27" s="211" t="s">
        <v>16</v>
      </c>
      <c r="F27" s="210" t="s">
        <v>418</v>
      </c>
      <c r="G27" s="187"/>
      <c r="H27" s="183"/>
      <c r="I27" s="187"/>
      <c r="J27" s="205"/>
    </row>
    <row r="28" spans="1:10" ht="13.5" customHeight="1">
      <c r="A28" s="207" t="s">
        <v>160</v>
      </c>
      <c r="B28" s="207" t="s">
        <v>161</v>
      </c>
      <c r="C28" s="207" t="s">
        <v>16</v>
      </c>
      <c r="D28" s="207" t="s">
        <v>17</v>
      </c>
      <c r="E28" s="212" t="s">
        <v>419</v>
      </c>
      <c r="F28" s="183"/>
      <c r="G28" s="209" t="s">
        <v>79</v>
      </c>
      <c r="H28" s="183"/>
      <c r="I28" s="187"/>
      <c r="J28" s="205"/>
    </row>
    <row r="29" spans="1:10" ht="13.5" customHeight="1">
      <c r="A29" s="208" t="s">
        <v>162</v>
      </c>
      <c r="B29" s="208" t="s">
        <v>163</v>
      </c>
      <c r="C29" s="208" t="s">
        <v>116</v>
      </c>
      <c r="D29" s="208" t="s">
        <v>117</v>
      </c>
      <c r="E29" s="209" t="s">
        <v>116</v>
      </c>
      <c r="F29" s="183"/>
      <c r="G29" s="210" t="s">
        <v>420</v>
      </c>
      <c r="H29" s="213"/>
      <c r="I29" s="187"/>
      <c r="J29" s="205"/>
    </row>
    <row r="30" spans="1:10" ht="13.5" customHeight="1">
      <c r="A30" s="208" t="s">
        <v>164</v>
      </c>
      <c r="B30" s="208" t="s">
        <v>165</v>
      </c>
      <c r="C30" s="208" t="s">
        <v>65</v>
      </c>
      <c r="D30" s="208" t="s">
        <v>45</v>
      </c>
      <c r="E30" s="210" t="s">
        <v>421</v>
      </c>
      <c r="F30" s="211" t="s">
        <v>79</v>
      </c>
      <c r="G30" s="213"/>
      <c r="H30" s="213"/>
      <c r="I30" s="187"/>
      <c r="J30" s="205"/>
    </row>
    <row r="31" spans="1:10" ht="13.5" customHeight="1">
      <c r="A31" s="207" t="s">
        <v>166</v>
      </c>
      <c r="B31" s="207"/>
      <c r="C31" s="207"/>
      <c r="D31" s="207"/>
      <c r="E31" s="211" t="s">
        <v>79</v>
      </c>
      <c r="F31" s="212" t="s">
        <v>422</v>
      </c>
      <c r="G31" s="183"/>
      <c r="H31" s="213"/>
      <c r="I31" s="187"/>
      <c r="J31" s="205"/>
    </row>
    <row r="32" spans="1:10" ht="13.5" customHeight="1">
      <c r="A32" s="207" t="s">
        <v>167</v>
      </c>
      <c r="B32" s="207" t="s">
        <v>168</v>
      </c>
      <c r="C32" s="207" t="s">
        <v>79</v>
      </c>
      <c r="D32" s="207" t="s">
        <v>45</v>
      </c>
      <c r="E32" s="212"/>
      <c r="F32" s="188"/>
      <c r="G32" s="183"/>
      <c r="H32" s="211" t="s">
        <v>73</v>
      </c>
      <c r="I32" s="187"/>
      <c r="J32" s="205"/>
    </row>
    <row r="33" spans="1:10" ht="15" customHeight="1">
      <c r="A33" s="196"/>
      <c r="B33" s="196"/>
      <c r="C33" s="196"/>
      <c r="D33" s="196"/>
      <c r="E33" s="188"/>
      <c r="F33" s="188"/>
      <c r="G33" s="183"/>
      <c r="H33" s="212" t="s">
        <v>423</v>
      </c>
      <c r="I33" s="188"/>
      <c r="J33" s="205"/>
    </row>
    <row r="34" spans="1:10" ht="13.5" customHeight="1">
      <c r="A34" s="208" t="s">
        <v>169</v>
      </c>
      <c r="B34" s="208" t="s">
        <v>170</v>
      </c>
      <c r="C34" s="208" t="s">
        <v>73</v>
      </c>
      <c r="D34" s="208" t="s">
        <v>74</v>
      </c>
      <c r="E34" s="209" t="s">
        <v>73</v>
      </c>
      <c r="F34" s="188"/>
      <c r="G34" s="183"/>
      <c r="H34" s="187"/>
      <c r="I34" s="188"/>
      <c r="J34" s="205"/>
    </row>
    <row r="35" spans="1:10" ht="13.5" customHeight="1">
      <c r="A35" s="208" t="s">
        <v>171</v>
      </c>
      <c r="B35" s="208"/>
      <c r="C35" s="208"/>
      <c r="D35" s="208"/>
      <c r="E35" s="210"/>
      <c r="F35" s="209" t="s">
        <v>73</v>
      </c>
      <c r="G35" s="183"/>
      <c r="H35" s="187"/>
      <c r="I35" s="188"/>
      <c r="J35" s="205"/>
    </row>
    <row r="36" spans="1:10" ht="13.5" customHeight="1">
      <c r="A36" s="207" t="s">
        <v>172</v>
      </c>
      <c r="B36" s="207" t="s">
        <v>173</v>
      </c>
      <c r="C36" s="207" t="s">
        <v>100</v>
      </c>
      <c r="D36" s="207" t="s">
        <v>36</v>
      </c>
      <c r="E36" s="211" t="s">
        <v>124</v>
      </c>
      <c r="F36" s="210" t="s">
        <v>424</v>
      </c>
      <c r="G36" s="213"/>
      <c r="H36" s="187"/>
      <c r="I36" s="188"/>
      <c r="J36" s="205"/>
    </row>
    <row r="37" spans="1:10" ht="13.5" customHeight="1">
      <c r="A37" s="207" t="s">
        <v>174</v>
      </c>
      <c r="B37" s="207" t="s">
        <v>175</v>
      </c>
      <c r="C37" s="207" t="s">
        <v>124</v>
      </c>
      <c r="D37" s="207" t="s">
        <v>36</v>
      </c>
      <c r="E37" s="212" t="s">
        <v>425</v>
      </c>
      <c r="F37" s="183"/>
      <c r="G37" s="211" t="s">
        <v>73</v>
      </c>
      <c r="H37" s="187"/>
      <c r="I37" s="188"/>
      <c r="J37" s="205"/>
    </row>
    <row r="38" spans="1:10" ht="13.5" customHeight="1">
      <c r="A38" s="208" t="s">
        <v>176</v>
      </c>
      <c r="B38" s="208" t="s">
        <v>177</v>
      </c>
      <c r="C38" s="208" t="s">
        <v>109</v>
      </c>
      <c r="D38" s="208" t="s">
        <v>54</v>
      </c>
      <c r="E38" s="209" t="s">
        <v>109</v>
      </c>
      <c r="F38" s="183"/>
      <c r="G38" s="212" t="s">
        <v>426</v>
      </c>
      <c r="H38" s="188"/>
      <c r="I38" s="188"/>
      <c r="J38" s="205"/>
    </row>
    <row r="39" spans="1:10" ht="13.5" customHeight="1">
      <c r="A39" s="208" t="s">
        <v>178</v>
      </c>
      <c r="B39" s="208" t="s">
        <v>179</v>
      </c>
      <c r="C39" s="208" t="s">
        <v>47</v>
      </c>
      <c r="D39" s="208" t="s">
        <v>39</v>
      </c>
      <c r="E39" s="210" t="s">
        <v>427</v>
      </c>
      <c r="F39" s="211" t="s">
        <v>35</v>
      </c>
      <c r="G39" s="187"/>
      <c r="H39" s="188"/>
      <c r="I39" s="188"/>
      <c r="J39" s="205"/>
    </row>
    <row r="40" spans="1:10" ht="13.5" customHeight="1">
      <c r="A40" s="207" t="s">
        <v>180</v>
      </c>
      <c r="B40" s="207"/>
      <c r="C40" s="207"/>
      <c r="D40" s="207"/>
      <c r="E40" s="211" t="s">
        <v>35</v>
      </c>
      <c r="F40" s="212" t="s">
        <v>428</v>
      </c>
      <c r="G40" s="188"/>
      <c r="H40" s="188"/>
      <c r="I40" s="188"/>
      <c r="J40" s="205"/>
    </row>
    <row r="41" spans="1:10" ht="13.5" customHeight="1">
      <c r="A41" s="207" t="s">
        <v>181</v>
      </c>
      <c r="B41" s="207" t="s">
        <v>182</v>
      </c>
      <c r="C41" s="207" t="s">
        <v>35</v>
      </c>
      <c r="D41" s="207" t="s">
        <v>36</v>
      </c>
      <c r="E41" s="212"/>
      <c r="F41" s="188"/>
      <c r="G41" s="188"/>
      <c r="H41" s="188"/>
      <c r="I41" s="188"/>
      <c r="J41" s="205"/>
    </row>
    <row r="42" spans="1:10" ht="15" customHeight="1">
      <c r="A42" s="215"/>
      <c r="B42" s="215"/>
      <c r="C42" s="215"/>
      <c r="D42" s="215"/>
      <c r="E42" s="205"/>
      <c r="F42" s="205"/>
      <c r="G42" s="205"/>
      <c r="H42" s="205"/>
      <c r="I42" s="205"/>
      <c r="J42" s="205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8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5.7109375" style="0" customWidth="1"/>
    <col min="2" max="2" width="18.57421875" style="0" customWidth="1"/>
    <col min="3" max="3" width="18.7109375" style="0" customWidth="1"/>
    <col min="4" max="4" width="9.7109375" style="0" customWidth="1"/>
    <col min="5" max="5" width="7.140625" style="0" customWidth="1"/>
    <col min="6" max="6" width="7.00390625" style="0" customWidth="1"/>
    <col min="7" max="7" width="6.7109375" style="0" customWidth="1"/>
    <col min="8" max="8" width="7.00390625" style="0" customWidth="1"/>
    <col min="9" max="9" width="6.7109375" style="0" customWidth="1"/>
    <col min="10" max="10" width="4.57421875" style="0" customWidth="1"/>
    <col min="11" max="11" width="4.7109375" style="0" customWidth="1"/>
    <col min="12" max="13" width="6.7109375" style="0" customWidth="1"/>
  </cols>
  <sheetData>
    <row r="1" ht="13.5" thickBot="1"/>
    <row r="2" spans="1:10" ht="18" customHeight="1">
      <c r="A2" s="183"/>
      <c r="B2" s="184" t="s">
        <v>0</v>
      </c>
      <c r="C2" s="185"/>
      <c r="D2" s="185"/>
      <c r="E2" s="186"/>
      <c r="F2" s="187"/>
      <c r="G2" s="188"/>
      <c r="H2" s="188"/>
      <c r="I2" s="189"/>
      <c r="J2" s="189"/>
    </row>
    <row r="3" spans="1:10" ht="15" customHeight="1">
      <c r="A3" s="183"/>
      <c r="B3" s="190" t="s">
        <v>183</v>
      </c>
      <c r="C3" s="189"/>
      <c r="D3" s="189"/>
      <c r="E3" s="191"/>
      <c r="F3" s="187"/>
      <c r="G3" s="188"/>
      <c r="H3" s="188"/>
      <c r="I3" s="189"/>
      <c r="J3" s="189"/>
    </row>
    <row r="4" spans="1:10" ht="15" customHeight="1" thickBot="1">
      <c r="A4" s="183"/>
      <c r="B4" s="192" t="s">
        <v>429</v>
      </c>
      <c r="C4" s="193"/>
      <c r="D4" s="193"/>
      <c r="E4" s="194"/>
      <c r="F4" s="187"/>
      <c r="G4" s="188"/>
      <c r="H4" s="188"/>
      <c r="I4" s="189"/>
      <c r="J4" s="189"/>
    </row>
    <row r="5" spans="1:10" ht="15" customHeight="1">
      <c r="A5" s="195"/>
      <c r="B5" s="196"/>
      <c r="C5" s="196"/>
      <c r="D5" s="196"/>
      <c r="E5" s="196"/>
      <c r="F5" s="195"/>
      <c r="G5" s="195"/>
      <c r="H5" s="195"/>
      <c r="I5" s="189"/>
      <c r="J5" s="189"/>
    </row>
    <row r="6" spans="1:10" ht="14.25" customHeight="1">
      <c r="A6" s="197"/>
      <c r="B6" s="197" t="s">
        <v>3</v>
      </c>
      <c r="C6" s="197" t="s">
        <v>4</v>
      </c>
      <c r="D6" s="197" t="s">
        <v>5</v>
      </c>
      <c r="E6" s="197" t="s">
        <v>6</v>
      </c>
      <c r="F6" s="197" t="s">
        <v>7</v>
      </c>
      <c r="G6" s="197" t="s">
        <v>8</v>
      </c>
      <c r="H6" s="197" t="s">
        <v>9</v>
      </c>
      <c r="I6" s="198"/>
      <c r="J6" s="199"/>
    </row>
    <row r="7" spans="1:10" ht="14.25" customHeight="1">
      <c r="A7" s="197" t="s">
        <v>10</v>
      </c>
      <c r="B7" s="197" t="s">
        <v>430</v>
      </c>
      <c r="C7" s="197" t="s">
        <v>36</v>
      </c>
      <c r="D7" s="197" t="s">
        <v>36</v>
      </c>
      <c r="E7" s="197"/>
      <c r="F7" s="197"/>
      <c r="G7" s="197"/>
      <c r="H7" s="197" t="s">
        <v>10</v>
      </c>
      <c r="I7" s="198"/>
      <c r="J7" s="199"/>
    </row>
    <row r="8" spans="1:10" ht="14.25" customHeight="1">
      <c r="A8" s="197" t="s">
        <v>14</v>
      </c>
      <c r="B8" s="197" t="s">
        <v>431</v>
      </c>
      <c r="C8" s="197" t="s">
        <v>59</v>
      </c>
      <c r="D8" s="197" t="s">
        <v>59</v>
      </c>
      <c r="E8" s="197"/>
      <c r="F8" s="197"/>
      <c r="G8" s="197"/>
      <c r="H8" s="197" t="s">
        <v>18</v>
      </c>
      <c r="I8" s="198"/>
      <c r="J8" s="199"/>
    </row>
    <row r="9" spans="1:10" ht="14.25" customHeight="1">
      <c r="A9" s="197" t="s">
        <v>18</v>
      </c>
      <c r="B9" s="197" t="s">
        <v>432</v>
      </c>
      <c r="C9" s="197" t="s">
        <v>184</v>
      </c>
      <c r="D9" s="197" t="s">
        <v>13</v>
      </c>
      <c r="E9" s="197"/>
      <c r="F9" s="197"/>
      <c r="G9" s="197"/>
      <c r="H9" s="197" t="s">
        <v>14</v>
      </c>
      <c r="I9" s="198"/>
      <c r="J9" s="199"/>
    </row>
    <row r="10" spans="1:10" ht="15" customHeight="1">
      <c r="A10" s="200"/>
      <c r="B10" s="200"/>
      <c r="C10" s="201"/>
      <c r="D10" s="201"/>
      <c r="E10" s="201"/>
      <c r="F10" s="201"/>
      <c r="G10" s="201"/>
      <c r="H10" s="201"/>
      <c r="I10" s="202"/>
      <c r="J10" s="202"/>
    </row>
    <row r="11" spans="1:10" ht="14.25" customHeight="1">
      <c r="A11" s="199"/>
      <c r="B11" s="203"/>
      <c r="C11" s="197"/>
      <c r="D11" s="197" t="s">
        <v>23</v>
      </c>
      <c r="E11" s="197" t="s">
        <v>24</v>
      </c>
      <c r="F11" s="197" t="s">
        <v>25</v>
      </c>
      <c r="G11" s="197" t="s">
        <v>26</v>
      </c>
      <c r="H11" s="197" t="s">
        <v>27</v>
      </c>
      <c r="I11" s="197" t="s">
        <v>28</v>
      </c>
      <c r="J11" s="197" t="s">
        <v>29</v>
      </c>
    </row>
    <row r="12" spans="1:10" ht="14.25" customHeight="1">
      <c r="A12" s="199"/>
      <c r="B12" s="203"/>
      <c r="C12" s="197" t="s">
        <v>30</v>
      </c>
      <c r="D12" s="197"/>
      <c r="E12" s="197"/>
      <c r="F12" s="197"/>
      <c r="G12" s="197"/>
      <c r="H12" s="197"/>
      <c r="I12" s="197" t="s">
        <v>282</v>
      </c>
      <c r="J12" s="197" t="s">
        <v>14</v>
      </c>
    </row>
    <row r="13" spans="1:10" ht="14.25" customHeight="1">
      <c r="A13" s="199"/>
      <c r="B13" s="203"/>
      <c r="C13" s="197" t="s">
        <v>31</v>
      </c>
      <c r="D13" s="197"/>
      <c r="E13" s="197"/>
      <c r="F13" s="197"/>
      <c r="G13" s="197"/>
      <c r="H13" s="197"/>
      <c r="I13" s="197" t="s">
        <v>31</v>
      </c>
      <c r="J13" s="197" t="s">
        <v>10</v>
      </c>
    </row>
    <row r="14" spans="1:10" ht="14.25" customHeight="1">
      <c r="A14" s="199"/>
      <c r="B14" s="203"/>
      <c r="C14" s="197" t="s">
        <v>32</v>
      </c>
      <c r="D14" s="197"/>
      <c r="E14" s="197"/>
      <c r="F14" s="197"/>
      <c r="G14" s="197"/>
      <c r="H14" s="197"/>
      <c r="I14" s="197" t="s">
        <v>282</v>
      </c>
      <c r="J14" s="197" t="s">
        <v>18</v>
      </c>
    </row>
    <row r="15" spans="1:10" ht="15" customHeight="1">
      <c r="A15" s="188"/>
      <c r="B15" s="188"/>
      <c r="C15" s="206"/>
      <c r="D15" s="206"/>
      <c r="E15" s="206"/>
      <c r="F15" s="206"/>
      <c r="G15" s="206"/>
      <c r="H15" s="206"/>
      <c r="I15" s="216"/>
      <c r="J15" s="217"/>
    </row>
    <row r="16" spans="1:10" ht="14.25" customHeight="1">
      <c r="A16" s="197"/>
      <c r="B16" s="197" t="s">
        <v>3</v>
      </c>
      <c r="C16" s="197" t="s">
        <v>33</v>
      </c>
      <c r="D16" s="197" t="s">
        <v>5</v>
      </c>
      <c r="E16" s="197" t="s">
        <v>6</v>
      </c>
      <c r="F16" s="197" t="s">
        <v>7</v>
      </c>
      <c r="G16" s="197" t="s">
        <v>8</v>
      </c>
      <c r="H16" s="197" t="s">
        <v>9</v>
      </c>
      <c r="I16" s="198"/>
      <c r="J16" s="199"/>
    </row>
    <row r="17" spans="1:10" ht="14.25" customHeight="1">
      <c r="A17" s="197" t="s">
        <v>10</v>
      </c>
      <c r="B17" s="197" t="s">
        <v>433</v>
      </c>
      <c r="C17" s="197" t="s">
        <v>21</v>
      </c>
      <c r="D17" s="197" t="s">
        <v>21</v>
      </c>
      <c r="E17" s="197"/>
      <c r="F17" s="197"/>
      <c r="G17" s="197"/>
      <c r="H17" s="197" t="s">
        <v>10</v>
      </c>
      <c r="I17" s="198"/>
      <c r="J17" s="199"/>
    </row>
    <row r="18" spans="1:10" ht="14.25" customHeight="1">
      <c r="A18" s="197" t="s">
        <v>14</v>
      </c>
      <c r="B18" s="197" t="s">
        <v>434</v>
      </c>
      <c r="C18" s="197" t="s">
        <v>54</v>
      </c>
      <c r="D18" s="197" t="s">
        <v>54</v>
      </c>
      <c r="E18" s="197"/>
      <c r="F18" s="197"/>
      <c r="G18" s="197"/>
      <c r="H18" s="197" t="s">
        <v>14</v>
      </c>
      <c r="I18" s="198"/>
      <c r="J18" s="199"/>
    </row>
    <row r="19" spans="1:10" ht="14.25" customHeight="1">
      <c r="A19" s="197" t="s">
        <v>18</v>
      </c>
      <c r="B19" s="197" t="s">
        <v>435</v>
      </c>
      <c r="C19" s="197" t="s">
        <v>436</v>
      </c>
      <c r="D19" s="197" t="s">
        <v>45</v>
      </c>
      <c r="E19" s="197"/>
      <c r="F19" s="197"/>
      <c r="G19" s="197"/>
      <c r="H19" s="197" t="s">
        <v>18</v>
      </c>
      <c r="I19" s="198"/>
      <c r="J19" s="199"/>
    </row>
    <row r="20" spans="1:10" ht="15" customHeight="1">
      <c r="A20" s="200"/>
      <c r="B20" s="200"/>
      <c r="C20" s="201"/>
      <c r="D20" s="201"/>
      <c r="E20" s="201"/>
      <c r="F20" s="201"/>
      <c r="G20" s="201"/>
      <c r="H20" s="201"/>
      <c r="I20" s="202"/>
      <c r="J20" s="202"/>
    </row>
    <row r="21" spans="1:10" ht="14.25" customHeight="1">
      <c r="A21" s="199"/>
      <c r="B21" s="203"/>
      <c r="C21" s="197"/>
      <c r="D21" s="197" t="s">
        <v>23</v>
      </c>
      <c r="E21" s="197" t="s">
        <v>24</v>
      </c>
      <c r="F21" s="197" t="s">
        <v>25</v>
      </c>
      <c r="G21" s="197" t="s">
        <v>26</v>
      </c>
      <c r="H21" s="197" t="s">
        <v>27</v>
      </c>
      <c r="I21" s="197" t="s">
        <v>28</v>
      </c>
      <c r="J21" s="197" t="s">
        <v>29</v>
      </c>
    </row>
    <row r="22" spans="1:10" ht="14.25" customHeight="1">
      <c r="A22" s="199"/>
      <c r="B22" s="203"/>
      <c r="C22" s="197" t="s">
        <v>30</v>
      </c>
      <c r="D22" s="197"/>
      <c r="E22" s="197"/>
      <c r="F22" s="197"/>
      <c r="G22" s="197"/>
      <c r="H22" s="197"/>
      <c r="I22" s="197" t="s">
        <v>302</v>
      </c>
      <c r="J22" s="197" t="s">
        <v>14</v>
      </c>
    </row>
    <row r="23" spans="1:10" ht="14.25" customHeight="1">
      <c r="A23" s="199"/>
      <c r="B23" s="203"/>
      <c r="C23" s="197" t="s">
        <v>31</v>
      </c>
      <c r="D23" s="197"/>
      <c r="E23" s="197"/>
      <c r="F23" s="197"/>
      <c r="G23" s="197"/>
      <c r="H23" s="197"/>
      <c r="I23" s="197" t="s">
        <v>287</v>
      </c>
      <c r="J23" s="197" t="s">
        <v>10</v>
      </c>
    </row>
    <row r="24" spans="1:10" ht="14.25" customHeight="1">
      <c r="A24" s="199"/>
      <c r="B24" s="203"/>
      <c r="C24" s="197" t="s">
        <v>32</v>
      </c>
      <c r="D24" s="197"/>
      <c r="E24" s="197"/>
      <c r="F24" s="197"/>
      <c r="G24" s="197"/>
      <c r="H24" s="197"/>
      <c r="I24" s="197" t="s">
        <v>302</v>
      </c>
      <c r="J24" s="197" t="s">
        <v>18</v>
      </c>
    </row>
    <row r="25" spans="1:10" ht="15" customHeight="1">
      <c r="A25" s="188"/>
      <c r="B25" s="188"/>
      <c r="C25" s="206"/>
      <c r="D25" s="206"/>
      <c r="E25" s="206"/>
      <c r="F25" s="206"/>
      <c r="G25" s="206"/>
      <c r="H25" s="206"/>
      <c r="I25" s="216"/>
      <c r="J25" s="217"/>
    </row>
    <row r="26" ht="15" customHeight="1"/>
    <row r="27" ht="15" customHeight="1"/>
    <row r="28" ht="15" customHeight="1"/>
    <row r="29" ht="15" customHeight="1"/>
    <row r="213" ht="12.75">
      <c r="A213" s="82"/>
    </row>
    <row r="214" ht="12.75">
      <c r="A214" s="82"/>
    </row>
    <row r="215" ht="12.75">
      <c r="A215" s="82"/>
    </row>
    <row r="216" ht="12.75">
      <c r="A216" s="82"/>
    </row>
    <row r="217" ht="12.75">
      <c r="A217" s="82"/>
    </row>
    <row r="218" ht="12.75">
      <c r="A218" s="82"/>
    </row>
    <row r="219" spans="1:13" ht="17.25">
      <c r="A219" s="83"/>
      <c r="B219" s="83"/>
      <c r="C219" s="83"/>
      <c r="D219" s="83"/>
      <c r="E219" s="83"/>
      <c r="F219" s="83"/>
      <c r="G219" s="83"/>
      <c r="H219" s="83"/>
      <c r="I219" s="84"/>
      <c r="J219" s="84"/>
      <c r="K219" s="84"/>
      <c r="L219" s="84"/>
      <c r="M219" s="84"/>
    </row>
    <row r="220" spans="1:13" ht="17.25">
      <c r="A220" s="83"/>
      <c r="B220" s="83"/>
      <c r="C220" s="83"/>
      <c r="D220" s="83"/>
      <c r="E220" s="83"/>
      <c r="F220" s="83"/>
      <c r="G220" s="83"/>
      <c r="H220" s="83"/>
      <c r="I220" s="84"/>
      <c r="J220" s="84"/>
      <c r="K220" s="84"/>
      <c r="L220" s="84"/>
      <c r="M220" s="84"/>
    </row>
    <row r="221" spans="1:13" ht="17.25">
      <c r="A221" s="83"/>
      <c r="B221" s="83"/>
      <c r="C221" s="83"/>
      <c r="D221" s="83"/>
      <c r="E221" s="83"/>
      <c r="F221" s="83"/>
      <c r="G221" s="83"/>
      <c r="H221" s="83"/>
      <c r="I221" s="84"/>
      <c r="J221" s="84"/>
      <c r="K221" s="84"/>
      <c r="L221" s="84"/>
      <c r="M221" s="84"/>
    </row>
    <row r="222" spans="1:13" ht="17.25">
      <c r="A222" s="83"/>
      <c r="B222" s="83"/>
      <c r="C222" s="83"/>
      <c r="D222" s="83"/>
      <c r="E222" s="83"/>
      <c r="F222" s="83"/>
      <c r="G222" s="83"/>
      <c r="H222" s="83"/>
      <c r="I222" s="84"/>
      <c r="J222" s="84"/>
      <c r="K222" s="84"/>
      <c r="L222" s="84"/>
      <c r="M222" s="84"/>
    </row>
    <row r="223" spans="1:13" ht="17.25">
      <c r="A223" s="83"/>
      <c r="B223" s="83"/>
      <c r="C223" s="83"/>
      <c r="D223" s="83"/>
      <c r="E223" s="83"/>
      <c r="F223" s="83"/>
      <c r="G223" s="83"/>
      <c r="H223" s="83"/>
      <c r="I223" s="84"/>
      <c r="J223" s="84"/>
      <c r="K223" s="84"/>
      <c r="L223" s="84"/>
      <c r="M223" s="84"/>
    </row>
    <row r="224" spans="1:13" ht="17.25">
      <c r="A224" s="83"/>
      <c r="B224" s="83"/>
      <c r="C224" s="83"/>
      <c r="D224" s="83"/>
      <c r="E224" s="83"/>
      <c r="F224" s="83"/>
      <c r="G224" s="83"/>
      <c r="H224" s="83"/>
      <c r="I224" s="84"/>
      <c r="J224" s="84"/>
      <c r="K224" s="84"/>
      <c r="L224" s="84"/>
      <c r="M224" s="84"/>
    </row>
    <row r="225" spans="1:13" ht="17.25">
      <c r="A225" s="83"/>
      <c r="B225" s="83"/>
      <c r="C225" s="83"/>
      <c r="D225" s="83"/>
      <c r="E225" s="83"/>
      <c r="F225" s="83"/>
      <c r="G225" s="83"/>
      <c r="H225" s="83"/>
      <c r="I225" s="84"/>
      <c r="J225" s="84"/>
      <c r="K225" s="84"/>
      <c r="L225" s="84"/>
      <c r="M225" s="84"/>
    </row>
    <row r="226" spans="1:13" ht="17.25">
      <c r="A226" s="83"/>
      <c r="B226" s="83"/>
      <c r="C226" s="83"/>
      <c r="D226" s="83"/>
      <c r="E226" s="83"/>
      <c r="F226" s="83"/>
      <c r="G226" s="83"/>
      <c r="H226" s="83"/>
      <c r="I226" s="84"/>
      <c r="J226" s="84"/>
      <c r="K226" s="84"/>
      <c r="L226" s="84"/>
      <c r="M226" s="84"/>
    </row>
    <row r="227" spans="1:13" ht="17.25">
      <c r="A227" s="83"/>
      <c r="B227" s="83"/>
      <c r="C227" s="83"/>
      <c r="D227" s="83"/>
      <c r="E227" s="83"/>
      <c r="F227" s="83"/>
      <c r="G227" s="83"/>
      <c r="H227" s="83"/>
      <c r="I227" s="84"/>
      <c r="J227" s="84"/>
      <c r="K227" s="84"/>
      <c r="L227" s="84"/>
      <c r="M227" s="84"/>
    </row>
    <row r="228" spans="1:13" ht="17.25">
      <c r="A228" s="83"/>
      <c r="B228" s="83"/>
      <c r="C228" s="83"/>
      <c r="D228" s="83"/>
      <c r="E228" s="83"/>
      <c r="F228" s="83"/>
      <c r="G228" s="83"/>
      <c r="H228" s="83"/>
      <c r="I228" s="84"/>
      <c r="J228" s="84"/>
      <c r="K228" s="84"/>
      <c r="L228" s="84"/>
      <c r="M228" s="84"/>
    </row>
  </sheetData>
  <sheetProtection selectLockedCells="1" selectUnlockedCells="1"/>
  <printOptions/>
  <pageMargins left="0.2" right="0.2" top="0.2" bottom="0.3" header="0.5118055555555555" footer="0.5118055555555555"/>
  <pageSetup fitToHeight="0" fitToWidth="1"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42"/>
  <sheetViews>
    <sheetView zoomScalePageLayoutView="0" workbookViewId="0" topLeftCell="A1">
      <selection activeCell="O117" sqref="O117"/>
    </sheetView>
  </sheetViews>
  <sheetFormatPr defaultColWidth="9.140625" defaultRowHeight="12.75"/>
  <cols>
    <col min="1" max="1" width="5.7109375" style="0" customWidth="1"/>
    <col min="2" max="2" width="18.57421875" style="0" customWidth="1"/>
    <col min="3" max="3" width="18.7109375" style="0" customWidth="1"/>
    <col min="4" max="4" width="9.7109375" style="0" customWidth="1"/>
    <col min="5" max="5" width="7.140625" style="0" customWidth="1"/>
    <col min="6" max="6" width="7.00390625" style="0" customWidth="1"/>
    <col min="7" max="7" width="6.7109375" style="0" customWidth="1"/>
    <col min="8" max="8" width="7.00390625" style="0" customWidth="1"/>
    <col min="9" max="9" width="6.7109375" style="0" customWidth="1"/>
    <col min="10" max="10" width="4.57421875" style="0" customWidth="1"/>
    <col min="11" max="11" width="4.7109375" style="0" customWidth="1"/>
    <col min="12" max="13" width="6.7109375" style="0" customWidth="1"/>
  </cols>
  <sheetData>
    <row r="1" ht="13.5" thickBot="1"/>
    <row r="2" spans="1:13" ht="15.75" thickTop="1">
      <c r="A2" s="35"/>
      <c r="B2" s="36"/>
      <c r="C2" s="36"/>
      <c r="D2" s="36"/>
      <c r="E2" s="99" t="s">
        <v>253</v>
      </c>
      <c r="F2" s="99"/>
      <c r="G2" s="218" t="s">
        <v>0</v>
      </c>
      <c r="H2" s="218"/>
      <c r="I2" s="218"/>
      <c r="J2" s="218"/>
      <c r="K2" s="218"/>
      <c r="L2" s="218"/>
      <c r="M2" s="218"/>
    </row>
    <row r="3" spans="1:13" ht="15">
      <c r="A3" s="37"/>
      <c r="B3" s="38" t="s">
        <v>254</v>
      </c>
      <c r="C3" s="39"/>
      <c r="D3" s="40"/>
      <c r="E3" s="101" t="s">
        <v>255</v>
      </c>
      <c r="F3" s="101"/>
      <c r="G3" s="102" t="s">
        <v>281</v>
      </c>
      <c r="H3" s="102"/>
      <c r="I3" s="102"/>
      <c r="J3" s="102"/>
      <c r="K3" s="102"/>
      <c r="L3" s="102"/>
      <c r="M3" s="102"/>
    </row>
    <row r="4" spans="1:13" ht="15">
      <c r="A4" s="41"/>
      <c r="B4" s="42"/>
      <c r="C4" s="40"/>
      <c r="D4" s="40"/>
      <c r="E4" s="103" t="s">
        <v>256</v>
      </c>
      <c r="F4" s="103"/>
      <c r="G4" s="104" t="s">
        <v>183</v>
      </c>
      <c r="H4" s="104"/>
      <c r="I4" s="104"/>
      <c r="J4" s="104"/>
      <c r="K4" s="104"/>
      <c r="L4" s="104"/>
      <c r="M4" s="104"/>
    </row>
    <row r="5" spans="1:13" ht="21" thickBot="1">
      <c r="A5" s="43"/>
      <c r="B5" s="44" t="s">
        <v>257</v>
      </c>
      <c r="C5" s="40"/>
      <c r="D5" s="40"/>
      <c r="E5" s="92" t="s">
        <v>258</v>
      </c>
      <c r="F5" s="92"/>
      <c r="G5" s="93">
        <v>43792</v>
      </c>
      <c r="H5" s="93"/>
      <c r="I5" s="93"/>
      <c r="J5" s="45" t="s">
        <v>259</v>
      </c>
      <c r="K5" s="94" t="s">
        <v>437</v>
      </c>
      <c r="L5" s="94"/>
      <c r="M5" s="94"/>
    </row>
    <row r="6" spans="1:13" ht="15" thickTop="1">
      <c r="A6" s="46"/>
      <c r="B6" s="40"/>
      <c r="C6" s="40"/>
      <c r="D6" s="40"/>
      <c r="E6" s="47"/>
      <c r="F6" s="40"/>
      <c r="G6" s="40"/>
      <c r="H6" s="48"/>
      <c r="I6" s="49"/>
      <c r="J6" s="49"/>
      <c r="K6" s="49"/>
      <c r="L6" s="49"/>
      <c r="M6" s="50"/>
    </row>
    <row r="7" spans="1:13" ht="15.75" thickBot="1">
      <c r="A7" s="51" t="s">
        <v>260</v>
      </c>
      <c r="B7" s="95" t="s">
        <v>36</v>
      </c>
      <c r="C7" s="95"/>
      <c r="D7" s="52"/>
      <c r="E7" s="53" t="s">
        <v>261</v>
      </c>
      <c r="F7" s="96" t="s">
        <v>184</v>
      </c>
      <c r="G7" s="96"/>
      <c r="H7" s="96"/>
      <c r="I7" s="96"/>
      <c r="J7" s="96"/>
      <c r="K7" s="96"/>
      <c r="L7" s="96"/>
      <c r="M7" s="96"/>
    </row>
    <row r="8" spans="1:13" ht="12.75">
      <c r="A8" s="54" t="s">
        <v>262</v>
      </c>
      <c r="B8" s="97" t="s">
        <v>35</v>
      </c>
      <c r="C8" s="97"/>
      <c r="D8" s="55"/>
      <c r="E8" s="56" t="s">
        <v>263</v>
      </c>
      <c r="F8" s="98" t="s">
        <v>67</v>
      </c>
      <c r="G8" s="98"/>
      <c r="H8" s="98"/>
      <c r="I8" s="98"/>
      <c r="J8" s="98"/>
      <c r="K8" s="98"/>
      <c r="L8" s="98"/>
      <c r="M8" s="98"/>
    </row>
    <row r="9" spans="1:13" ht="12.75">
      <c r="A9" s="57" t="s">
        <v>264</v>
      </c>
      <c r="B9" s="88" t="s">
        <v>100</v>
      </c>
      <c r="C9" s="88"/>
      <c r="D9" s="55"/>
      <c r="E9" s="58" t="s">
        <v>265</v>
      </c>
      <c r="F9" s="89" t="s">
        <v>83</v>
      </c>
      <c r="G9" s="89"/>
      <c r="H9" s="89"/>
      <c r="I9" s="89"/>
      <c r="J9" s="89"/>
      <c r="K9" s="89"/>
      <c r="L9" s="89"/>
      <c r="M9" s="89"/>
    </row>
    <row r="10" spans="1:13" ht="12.75">
      <c r="A10" s="57" t="s">
        <v>266</v>
      </c>
      <c r="B10" s="88" t="s">
        <v>124</v>
      </c>
      <c r="C10" s="88"/>
      <c r="D10" s="55"/>
      <c r="E10" s="59" t="s">
        <v>267</v>
      </c>
      <c r="F10" s="89" t="s">
        <v>41</v>
      </c>
      <c r="G10" s="89"/>
      <c r="H10" s="89"/>
      <c r="I10" s="89"/>
      <c r="J10" s="89"/>
      <c r="K10" s="89"/>
      <c r="L10" s="89"/>
      <c r="M10" s="89"/>
    </row>
    <row r="11" spans="1:13" ht="15">
      <c r="A11" s="41"/>
      <c r="B11" s="40"/>
      <c r="C11" s="40"/>
      <c r="D11" s="40"/>
      <c r="E11" s="47"/>
      <c r="F11" s="60"/>
      <c r="G11" s="60"/>
      <c r="H11" s="60"/>
      <c r="I11" s="40"/>
      <c r="J11" s="40"/>
      <c r="K11" s="40"/>
      <c r="L11" s="61"/>
      <c r="M11" s="62"/>
    </row>
    <row r="12" spans="1:13" ht="15">
      <c r="A12" s="63" t="s">
        <v>268</v>
      </c>
      <c r="B12" s="40"/>
      <c r="C12" s="40"/>
      <c r="D12" s="40"/>
      <c r="E12" s="58">
        <v>1</v>
      </c>
      <c r="F12" s="58">
        <v>2</v>
      </c>
      <c r="G12" s="58">
        <v>3</v>
      </c>
      <c r="H12" s="58">
        <v>4</v>
      </c>
      <c r="I12" s="58">
        <v>5</v>
      </c>
      <c r="J12" s="90" t="s">
        <v>7</v>
      </c>
      <c r="K12" s="90"/>
      <c r="L12" s="58" t="s">
        <v>269</v>
      </c>
      <c r="M12" s="64" t="s">
        <v>270</v>
      </c>
    </row>
    <row r="13" spans="1:13" ht="12.75">
      <c r="A13" s="65" t="s">
        <v>271</v>
      </c>
      <c r="B13" s="66" t="str">
        <f>IF(B8&gt;"",B8,"")</f>
        <v>Tuuttila Juhana</v>
      </c>
      <c r="C13" s="66" t="str">
        <f>IF(F8&gt;"",F8,"")</f>
        <v>Vesalainen Rasmus</v>
      </c>
      <c r="D13" s="67"/>
      <c r="E13" s="68">
        <v>9</v>
      </c>
      <c r="F13" s="68">
        <v>8</v>
      </c>
      <c r="G13" s="68">
        <v>5</v>
      </c>
      <c r="H13" s="68"/>
      <c r="I13" s="68"/>
      <c r="J13" s="69">
        <f>IF(ISBLANK(E13),"",COUNTIF(E13:I13,"&gt;=0"))</f>
        <v>3</v>
      </c>
      <c r="K13" s="69">
        <f>IF(ISBLANK(E13),"",(IF(LEFT(E13,1)="-",1,0)+IF(LEFT(F13,1)="-",1,0)+IF(LEFT(G13,1)="-",1,0)+IF(LEFT(H13,1)="-",1,0)+IF(LEFT(I13,1)="-",1,0)))</f>
        <v>0</v>
      </c>
      <c r="L13" s="70">
        <f aca="true" t="shared" si="0" ref="L13:M17">IF(J13=3,1,"")</f>
        <v>1</v>
      </c>
      <c r="M13" s="71">
        <f t="shared" si="0"/>
      </c>
    </row>
    <row r="14" spans="1:13" ht="12.75">
      <c r="A14" s="65" t="s">
        <v>272</v>
      </c>
      <c r="B14" s="66" t="str">
        <f>IF(B9&gt;"",B9,"")</f>
        <v>Ågren Pekka</v>
      </c>
      <c r="C14" s="66" t="str">
        <f>IF(F9&gt;"",F9,"")</f>
        <v>Kanasuo Esa</v>
      </c>
      <c r="D14" s="67"/>
      <c r="E14" s="68">
        <v>4</v>
      </c>
      <c r="F14" s="68">
        <v>-6</v>
      </c>
      <c r="G14" s="68">
        <v>5</v>
      </c>
      <c r="H14" s="68">
        <v>8</v>
      </c>
      <c r="I14" s="68"/>
      <c r="J14" s="69">
        <f>IF(ISBLANK(E14),"",COUNTIF(E14:I14,"&gt;=0"))</f>
        <v>3</v>
      </c>
      <c r="K14" s="69">
        <f>IF(ISBLANK(E14),"",(IF(LEFT(E14,1)="-",1,0)+IF(LEFT(F14,1)="-",1,0)+IF(LEFT(G14,1)="-",1,0)+IF(LEFT(H14,1)="-",1,0)+IF(LEFT(I14,1)="-",1,0)))</f>
        <v>1</v>
      </c>
      <c r="L14" s="70">
        <f t="shared" si="0"/>
        <v>1</v>
      </c>
      <c r="M14" s="71">
        <f t="shared" si="0"/>
      </c>
    </row>
    <row r="15" spans="1:13" ht="12.75">
      <c r="A15" s="65" t="s">
        <v>273</v>
      </c>
      <c r="B15" s="66" t="str">
        <f>IF(B10&gt;"",B10,"")</f>
        <v>Lehtonen Tomi</v>
      </c>
      <c r="C15" s="66" t="str">
        <f>IF(F10&gt;"",F10,"")</f>
        <v>Vesalainen Matias</v>
      </c>
      <c r="D15" s="67"/>
      <c r="E15" s="68">
        <v>-10</v>
      </c>
      <c r="F15" s="68">
        <v>9</v>
      </c>
      <c r="G15" s="68">
        <v>5</v>
      </c>
      <c r="H15" s="68">
        <v>-8</v>
      </c>
      <c r="I15" s="68">
        <v>6</v>
      </c>
      <c r="J15" s="69">
        <f>IF(ISBLANK(E15),"",COUNTIF(E15:I15,"&gt;=0"))</f>
        <v>3</v>
      </c>
      <c r="K15" s="69">
        <f>IF(ISBLANK(E15),"",(IF(LEFT(E15,1)="-",1,0)+IF(LEFT(F15,1)="-",1,0)+IF(LEFT(G15,1)="-",1,0)+IF(LEFT(H15,1)="-",1,0)+IF(LEFT(I15,1)="-",1,0)))</f>
        <v>2</v>
      </c>
      <c r="L15" s="70">
        <f t="shared" si="0"/>
        <v>1</v>
      </c>
      <c r="M15" s="71">
        <f t="shared" si="0"/>
      </c>
    </row>
    <row r="16" spans="1:13" ht="12.75">
      <c r="A16" s="65" t="s">
        <v>274</v>
      </c>
      <c r="B16" s="66" t="str">
        <f>IF(B8&gt;"",B8,"")</f>
        <v>Tuuttila Juhana</v>
      </c>
      <c r="C16" s="66" t="str">
        <f>IF(F9&gt;"",F9,"")</f>
        <v>Kanasuo Esa</v>
      </c>
      <c r="D16" s="67"/>
      <c r="E16" s="68"/>
      <c r="F16" s="68"/>
      <c r="G16" s="68"/>
      <c r="H16" s="68"/>
      <c r="I16" s="68"/>
      <c r="J16" s="69">
        <f>IF(ISBLANK(E16),"",COUNTIF(E16:I16,"&gt;=0"))</f>
      </c>
      <c r="K16" s="69">
        <f>IF(ISBLANK(E16),"",(IF(LEFT(E16,1)="-",1,0)+IF(LEFT(F16,1)="-",1,0)+IF(LEFT(G16,1)="-",1,0)+IF(LEFT(H16,1)="-",1,0)+IF(LEFT(I16,1)="-",1,0)))</f>
      </c>
      <c r="L16" s="70">
        <f t="shared" si="0"/>
      </c>
      <c r="M16" s="71">
        <f t="shared" si="0"/>
      </c>
    </row>
    <row r="17" spans="1:13" ht="12.75">
      <c r="A17" s="65" t="s">
        <v>275</v>
      </c>
      <c r="B17" s="66" t="str">
        <f>IF(B9&gt;"",B9,"")</f>
        <v>Ågren Pekka</v>
      </c>
      <c r="C17" s="66" t="str">
        <f>IF(F8&gt;"",F8,"")</f>
        <v>Vesalainen Rasmus</v>
      </c>
      <c r="D17" s="67"/>
      <c r="E17" s="68"/>
      <c r="F17" s="68"/>
      <c r="G17" s="68"/>
      <c r="H17" s="68"/>
      <c r="I17" s="68"/>
      <c r="J17" s="69">
        <f>IF(ISBLANK(E17),"",COUNTIF(E17:I17,"&gt;=0"))</f>
      </c>
      <c r="K17" s="69">
        <f>IF(ISBLANK(E17),"",(IF(LEFT(E17,1)="-",1,0)+IF(LEFT(F17,1)="-",1,0)+IF(LEFT(G17,1)="-",1,0)+IF(LEFT(H17,1)="-",1,0)+IF(LEFT(I17,1)="-",1,0)))</f>
      </c>
      <c r="L17" s="70">
        <f t="shared" si="0"/>
      </c>
      <c r="M17" s="71">
        <f t="shared" si="0"/>
      </c>
    </row>
    <row r="18" spans="1:13" ht="15">
      <c r="A18" s="41"/>
      <c r="B18" s="40"/>
      <c r="C18" s="40"/>
      <c r="D18" s="40"/>
      <c r="E18" s="40"/>
      <c r="F18" s="40"/>
      <c r="G18" s="40"/>
      <c r="H18" s="91" t="s">
        <v>276</v>
      </c>
      <c r="I18" s="91"/>
      <c r="J18" s="72">
        <f>SUM(J13:J17)</f>
        <v>9</v>
      </c>
      <c r="K18" s="72">
        <f>SUM(K13:K17)</f>
        <v>3</v>
      </c>
      <c r="L18" s="72">
        <f>SUM(L13:L17)</f>
        <v>3</v>
      </c>
      <c r="M18" s="73">
        <f>SUM(M13:M17)</f>
        <v>0</v>
      </c>
    </row>
    <row r="19" spans="1:13" ht="15">
      <c r="A19" s="74" t="s">
        <v>277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62"/>
    </row>
    <row r="20" spans="1:13" ht="15">
      <c r="A20" s="75" t="s">
        <v>278</v>
      </c>
      <c r="B20" s="76"/>
      <c r="C20" s="76" t="s">
        <v>279</v>
      </c>
      <c r="D20" s="76"/>
      <c r="E20" s="76"/>
      <c r="F20" s="76" t="s">
        <v>29</v>
      </c>
      <c r="G20" s="76"/>
      <c r="H20" s="76"/>
      <c r="I20" s="77" t="s">
        <v>280</v>
      </c>
      <c r="J20" s="40"/>
      <c r="K20" s="40"/>
      <c r="L20" s="40"/>
      <c r="M20" s="62"/>
    </row>
    <row r="21" spans="1:13" ht="18" thickBot="1">
      <c r="A21" s="41"/>
      <c r="B21" s="40"/>
      <c r="C21" s="40"/>
      <c r="D21" s="40"/>
      <c r="E21" s="40"/>
      <c r="F21" s="40"/>
      <c r="G21" s="40"/>
      <c r="H21" s="40"/>
      <c r="I21" s="87" t="str">
        <f>IF(L18=3,B7,IF(M18=3,F7,""))</f>
        <v>OPT-86</v>
      </c>
      <c r="J21" s="87"/>
      <c r="K21" s="87"/>
      <c r="L21" s="87"/>
      <c r="M21" s="87"/>
    </row>
    <row r="22" spans="1:13" ht="18" thickBot="1">
      <c r="A22" s="78"/>
      <c r="B22" s="79"/>
      <c r="C22" s="79"/>
      <c r="D22" s="79"/>
      <c r="E22" s="79"/>
      <c r="F22" s="79"/>
      <c r="G22" s="79"/>
      <c r="H22" s="79"/>
      <c r="I22" s="80"/>
      <c r="J22" s="80"/>
      <c r="K22" s="80"/>
      <c r="L22" s="80"/>
      <c r="M22" s="81"/>
    </row>
    <row r="23" ht="13.5" thickTop="1">
      <c r="A23" s="82"/>
    </row>
    <row r="24" ht="12.75">
      <c r="A24" s="82"/>
    </row>
    <row r="25" ht="13.5" thickBot="1"/>
    <row r="26" spans="1:13" ht="15.75" thickTop="1">
      <c r="A26" s="35"/>
      <c r="B26" s="36"/>
      <c r="C26" s="36"/>
      <c r="D26" s="36"/>
      <c r="E26" s="99" t="s">
        <v>253</v>
      </c>
      <c r="F26" s="99"/>
      <c r="G26" s="218" t="s">
        <v>0</v>
      </c>
      <c r="H26" s="218"/>
      <c r="I26" s="218"/>
      <c r="J26" s="218"/>
      <c r="K26" s="218"/>
      <c r="L26" s="218"/>
      <c r="M26" s="218"/>
    </row>
    <row r="27" spans="1:13" ht="15">
      <c r="A27" s="37"/>
      <c r="B27" s="38" t="s">
        <v>254</v>
      </c>
      <c r="C27" s="39"/>
      <c r="D27" s="40"/>
      <c r="E27" s="101" t="s">
        <v>255</v>
      </c>
      <c r="F27" s="101"/>
      <c r="G27" s="102" t="s">
        <v>281</v>
      </c>
      <c r="H27" s="102"/>
      <c r="I27" s="102"/>
      <c r="J27" s="102"/>
      <c r="K27" s="102"/>
      <c r="L27" s="102"/>
      <c r="M27" s="102"/>
    </row>
    <row r="28" spans="1:13" ht="15">
      <c r="A28" s="41"/>
      <c r="B28" s="42"/>
      <c r="C28" s="40"/>
      <c r="D28" s="40"/>
      <c r="E28" s="103" t="s">
        <v>256</v>
      </c>
      <c r="F28" s="103"/>
      <c r="G28" s="104" t="s">
        <v>183</v>
      </c>
      <c r="H28" s="104"/>
      <c r="I28" s="104"/>
      <c r="J28" s="104"/>
      <c r="K28" s="104"/>
      <c r="L28" s="104"/>
      <c r="M28" s="104"/>
    </row>
    <row r="29" spans="1:13" ht="21" thickBot="1">
      <c r="A29" s="43"/>
      <c r="B29" s="44" t="s">
        <v>257</v>
      </c>
      <c r="C29" s="40"/>
      <c r="D29" s="40"/>
      <c r="E29" s="92" t="s">
        <v>258</v>
      </c>
      <c r="F29" s="92"/>
      <c r="G29" s="93">
        <v>43792</v>
      </c>
      <c r="H29" s="93"/>
      <c r="I29" s="93"/>
      <c r="J29" s="45" t="s">
        <v>259</v>
      </c>
      <c r="K29" s="94" t="s">
        <v>437</v>
      </c>
      <c r="L29" s="94"/>
      <c r="M29" s="94"/>
    </row>
    <row r="30" spans="1:13" ht="15" thickTop="1">
      <c r="A30" s="46"/>
      <c r="B30" s="40"/>
      <c r="C30" s="40"/>
      <c r="D30" s="40"/>
      <c r="E30" s="47"/>
      <c r="F30" s="40"/>
      <c r="G30" s="40"/>
      <c r="H30" s="48"/>
      <c r="I30" s="49"/>
      <c r="J30" s="49"/>
      <c r="K30" s="49"/>
      <c r="L30" s="49"/>
      <c r="M30" s="50"/>
    </row>
    <row r="31" spans="1:13" ht="15.75" thickBot="1">
      <c r="A31" s="51" t="s">
        <v>260</v>
      </c>
      <c r="B31" s="95" t="s">
        <v>436</v>
      </c>
      <c r="C31" s="95"/>
      <c r="D31" s="52"/>
      <c r="E31" s="53" t="s">
        <v>261</v>
      </c>
      <c r="F31" s="96" t="s">
        <v>21</v>
      </c>
      <c r="G31" s="96"/>
      <c r="H31" s="96"/>
      <c r="I31" s="96"/>
      <c r="J31" s="96"/>
      <c r="K31" s="96"/>
      <c r="L31" s="96"/>
      <c r="M31" s="96"/>
    </row>
    <row r="32" spans="1:13" ht="12.75">
      <c r="A32" s="54" t="s">
        <v>262</v>
      </c>
      <c r="B32" s="97" t="s">
        <v>102</v>
      </c>
      <c r="C32" s="97"/>
      <c r="D32" s="55"/>
      <c r="E32" s="56" t="s">
        <v>263</v>
      </c>
      <c r="F32" s="98" t="s">
        <v>93</v>
      </c>
      <c r="G32" s="98"/>
      <c r="H32" s="98"/>
      <c r="I32" s="98"/>
      <c r="J32" s="98"/>
      <c r="K32" s="98"/>
      <c r="L32" s="98"/>
      <c r="M32" s="98"/>
    </row>
    <row r="33" spans="1:13" ht="12.75">
      <c r="A33" s="57" t="s">
        <v>264</v>
      </c>
      <c r="B33" s="88" t="s">
        <v>65</v>
      </c>
      <c r="C33" s="88"/>
      <c r="D33" s="55"/>
      <c r="E33" s="58" t="s">
        <v>265</v>
      </c>
      <c r="F33" s="89" t="s">
        <v>114</v>
      </c>
      <c r="G33" s="89"/>
      <c r="H33" s="89"/>
      <c r="I33" s="89"/>
      <c r="J33" s="89"/>
      <c r="K33" s="89"/>
      <c r="L33" s="89"/>
      <c r="M33" s="89"/>
    </row>
    <row r="34" spans="1:13" ht="12.75">
      <c r="A34" s="57" t="s">
        <v>266</v>
      </c>
      <c r="B34" s="88" t="s">
        <v>76</v>
      </c>
      <c r="C34" s="88"/>
      <c r="D34" s="55"/>
      <c r="E34" s="59" t="s">
        <v>267</v>
      </c>
      <c r="F34" s="89" t="s">
        <v>56</v>
      </c>
      <c r="G34" s="89"/>
      <c r="H34" s="89"/>
      <c r="I34" s="89"/>
      <c r="J34" s="89"/>
      <c r="K34" s="89"/>
      <c r="L34" s="89"/>
      <c r="M34" s="89"/>
    </row>
    <row r="35" spans="1:13" ht="15">
      <c r="A35" s="41"/>
      <c r="B35" s="40"/>
      <c r="C35" s="40"/>
      <c r="D35" s="40"/>
      <c r="E35" s="47"/>
      <c r="F35" s="60"/>
      <c r="G35" s="60"/>
      <c r="H35" s="60"/>
      <c r="I35" s="40"/>
      <c r="J35" s="40"/>
      <c r="K35" s="40"/>
      <c r="L35" s="61"/>
      <c r="M35" s="62"/>
    </row>
    <row r="36" spans="1:13" ht="15">
      <c r="A36" s="63" t="s">
        <v>268</v>
      </c>
      <c r="B36" s="40"/>
      <c r="C36" s="40"/>
      <c r="D36" s="40"/>
      <c r="E36" s="58">
        <v>1</v>
      </c>
      <c r="F36" s="58">
        <v>2</v>
      </c>
      <c r="G36" s="58">
        <v>3</v>
      </c>
      <c r="H36" s="58">
        <v>4</v>
      </c>
      <c r="I36" s="58">
        <v>5</v>
      </c>
      <c r="J36" s="90" t="s">
        <v>7</v>
      </c>
      <c r="K36" s="90"/>
      <c r="L36" s="58" t="s">
        <v>269</v>
      </c>
      <c r="M36" s="64" t="s">
        <v>270</v>
      </c>
    </row>
    <row r="37" spans="1:13" ht="12.75">
      <c r="A37" s="65" t="s">
        <v>271</v>
      </c>
      <c r="B37" s="66" t="str">
        <f>IF(B32&gt;"",B32,"")</f>
        <v>Tamminen Tero</v>
      </c>
      <c r="C37" s="66" t="str">
        <f>IF(F32&gt;"",F32,"")</f>
        <v>Hyttinen Aleksi</v>
      </c>
      <c r="D37" s="67"/>
      <c r="E37" s="68">
        <v>-13</v>
      </c>
      <c r="F37" s="68">
        <v>8</v>
      </c>
      <c r="G37" s="68">
        <v>-8</v>
      </c>
      <c r="H37" s="68">
        <v>-4</v>
      </c>
      <c r="I37" s="68"/>
      <c r="J37" s="69">
        <f>IF(ISBLANK(E37),"",COUNTIF(E37:I37,"&gt;=0"))</f>
        <v>1</v>
      </c>
      <c r="K37" s="69">
        <f>IF(ISBLANK(E37),"",(IF(LEFT(E37,1)="-",1,0)+IF(LEFT(F37,1)="-",1,0)+IF(LEFT(G37,1)="-",1,0)+IF(LEFT(H37,1)="-",1,0)+IF(LEFT(I37,1)="-",1,0)))</f>
        <v>3</v>
      </c>
      <c r="L37" s="70">
        <f aca="true" t="shared" si="1" ref="L37:M41">IF(J37=3,1,"")</f>
      </c>
      <c r="M37" s="71">
        <f t="shared" si="1"/>
        <v>1</v>
      </c>
    </row>
    <row r="38" spans="1:13" ht="12.75">
      <c r="A38" s="65" t="s">
        <v>272</v>
      </c>
      <c r="B38" s="66" t="str">
        <f>IF(B33&gt;"",B33,"")</f>
        <v>Kärner Meelis</v>
      </c>
      <c r="C38" s="66" t="str">
        <f>IF(F33&gt;"",F33,"")</f>
        <v>Pulkkinen Jyri</v>
      </c>
      <c r="D38" s="67"/>
      <c r="E38" s="68">
        <v>4</v>
      </c>
      <c r="F38" s="68">
        <v>-7</v>
      </c>
      <c r="G38" s="68">
        <v>5</v>
      </c>
      <c r="H38" s="68">
        <v>-7</v>
      </c>
      <c r="I38" s="68">
        <v>7</v>
      </c>
      <c r="J38" s="69">
        <f>IF(ISBLANK(E38),"",COUNTIF(E38:I38,"&gt;=0"))</f>
        <v>3</v>
      </c>
      <c r="K38" s="69">
        <f>IF(ISBLANK(E38),"",(IF(LEFT(E38,1)="-",1,0)+IF(LEFT(F38,1)="-",1,0)+IF(LEFT(G38,1)="-",1,0)+IF(LEFT(H38,1)="-",1,0)+IF(LEFT(I38,1)="-",1,0)))</f>
        <v>2</v>
      </c>
      <c r="L38" s="70">
        <f t="shared" si="1"/>
        <v>1</v>
      </c>
      <c r="M38" s="71">
        <f t="shared" si="1"/>
      </c>
    </row>
    <row r="39" spans="1:13" ht="12.75">
      <c r="A39" s="65" t="s">
        <v>273</v>
      </c>
      <c r="B39" s="66" t="str">
        <f>IF(B34&gt;"",B34,"")</f>
        <v>Vanhala Okko</v>
      </c>
      <c r="C39" s="66" t="str">
        <f>IF(F34&gt;"",F34,"")</f>
        <v>Punnonen Petter</v>
      </c>
      <c r="D39" s="67"/>
      <c r="E39" s="68">
        <v>-7</v>
      </c>
      <c r="F39" s="68">
        <v>-3</v>
      </c>
      <c r="G39" s="68">
        <v>-10</v>
      </c>
      <c r="H39" s="68"/>
      <c r="I39" s="68"/>
      <c r="J39" s="69">
        <f>IF(ISBLANK(E39),"",COUNTIF(E39:I39,"&gt;=0"))</f>
        <v>0</v>
      </c>
      <c r="K39" s="69">
        <f>IF(ISBLANK(E39),"",(IF(LEFT(E39,1)="-",1,0)+IF(LEFT(F39,1)="-",1,0)+IF(LEFT(G39,1)="-",1,0)+IF(LEFT(H39,1)="-",1,0)+IF(LEFT(I39,1)="-",1,0)))</f>
        <v>3</v>
      </c>
      <c r="L39" s="70">
        <f t="shared" si="1"/>
      </c>
      <c r="M39" s="71">
        <f t="shared" si="1"/>
        <v>1</v>
      </c>
    </row>
    <row r="40" spans="1:13" ht="12.75">
      <c r="A40" s="65" t="s">
        <v>274</v>
      </c>
      <c r="B40" s="66" t="str">
        <f>IF(B32&gt;"",B32,"")</f>
        <v>Tamminen Tero</v>
      </c>
      <c r="C40" s="66" t="str">
        <f>IF(F33&gt;"",F33,"")</f>
        <v>Pulkkinen Jyri</v>
      </c>
      <c r="D40" s="67"/>
      <c r="E40" s="68">
        <v>-10</v>
      </c>
      <c r="F40" s="68">
        <v>3</v>
      </c>
      <c r="G40" s="68">
        <v>-6</v>
      </c>
      <c r="H40" s="68">
        <v>10</v>
      </c>
      <c r="I40" s="68">
        <v>6</v>
      </c>
      <c r="J40" s="69">
        <f>IF(ISBLANK(E40),"",COUNTIF(E40:I40,"&gt;=0"))</f>
        <v>3</v>
      </c>
      <c r="K40" s="69">
        <f>IF(ISBLANK(E40),"",(IF(LEFT(E40,1)="-",1,0)+IF(LEFT(F40,1)="-",1,0)+IF(LEFT(G40,1)="-",1,0)+IF(LEFT(H40,1)="-",1,0)+IF(LEFT(I40,1)="-",1,0)))</f>
        <v>2</v>
      </c>
      <c r="L40" s="70">
        <f t="shared" si="1"/>
        <v>1</v>
      </c>
      <c r="M40" s="71">
        <f t="shared" si="1"/>
      </c>
    </row>
    <row r="41" spans="1:13" ht="12.75">
      <c r="A41" s="65" t="s">
        <v>275</v>
      </c>
      <c r="B41" s="66" t="str">
        <f>IF(B33&gt;"",B33,"")</f>
        <v>Kärner Meelis</v>
      </c>
      <c r="C41" s="66" t="str">
        <f>IF(F32&gt;"",F32,"")</f>
        <v>Hyttinen Aleksi</v>
      </c>
      <c r="D41" s="67"/>
      <c r="E41" s="68">
        <v>-10</v>
      </c>
      <c r="F41" s="68">
        <v>-4</v>
      </c>
      <c r="G41" s="68">
        <v>-7</v>
      </c>
      <c r="H41" s="68"/>
      <c r="I41" s="68"/>
      <c r="J41" s="69">
        <f>IF(ISBLANK(E41),"",COUNTIF(E41:I41,"&gt;=0"))</f>
        <v>0</v>
      </c>
      <c r="K41" s="69">
        <f>IF(ISBLANK(E41),"",(IF(LEFT(E41,1)="-",1,0)+IF(LEFT(F41,1)="-",1,0)+IF(LEFT(G41,1)="-",1,0)+IF(LEFT(H41,1)="-",1,0)+IF(LEFT(I41,1)="-",1,0)))</f>
        <v>3</v>
      </c>
      <c r="L41" s="70">
        <f t="shared" si="1"/>
      </c>
      <c r="M41" s="71">
        <f t="shared" si="1"/>
        <v>1</v>
      </c>
    </row>
    <row r="42" spans="1:13" ht="15">
      <c r="A42" s="41"/>
      <c r="B42" s="40"/>
      <c r="C42" s="40"/>
      <c r="D42" s="40"/>
      <c r="E42" s="40"/>
      <c r="F42" s="40"/>
      <c r="G42" s="40"/>
      <c r="H42" s="91" t="s">
        <v>276</v>
      </c>
      <c r="I42" s="91"/>
      <c r="J42" s="72">
        <f>SUM(J37:J41)</f>
        <v>7</v>
      </c>
      <c r="K42" s="72">
        <f>SUM(K37:K41)</f>
        <v>13</v>
      </c>
      <c r="L42" s="72">
        <f>SUM(L37:L41)</f>
        <v>2</v>
      </c>
      <c r="M42" s="73">
        <f>SUM(M37:M41)</f>
        <v>3</v>
      </c>
    </row>
    <row r="43" spans="1:13" ht="15">
      <c r="A43" s="74" t="s">
        <v>277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62"/>
    </row>
    <row r="44" spans="1:13" ht="15">
      <c r="A44" s="75" t="s">
        <v>278</v>
      </c>
      <c r="B44" s="76"/>
      <c r="C44" s="76" t="s">
        <v>279</v>
      </c>
      <c r="D44" s="76"/>
      <c r="E44" s="76"/>
      <c r="F44" s="76" t="s">
        <v>29</v>
      </c>
      <c r="G44" s="76"/>
      <c r="H44" s="76"/>
      <c r="I44" s="77" t="s">
        <v>280</v>
      </c>
      <c r="J44" s="40"/>
      <c r="K44" s="40"/>
      <c r="L44" s="40"/>
      <c r="M44" s="62"/>
    </row>
    <row r="45" spans="1:13" ht="18" thickBot="1">
      <c r="A45" s="41"/>
      <c r="B45" s="40"/>
      <c r="C45" s="40"/>
      <c r="D45" s="40"/>
      <c r="E45" s="40"/>
      <c r="F45" s="40"/>
      <c r="G45" s="40"/>
      <c r="H45" s="40"/>
      <c r="I45" s="87" t="str">
        <f>IF(L42=3,B31,IF(M42=3,F31,""))</f>
        <v>KuPTS</v>
      </c>
      <c r="J45" s="87"/>
      <c r="K45" s="87"/>
      <c r="L45" s="87"/>
      <c r="M45" s="87"/>
    </row>
    <row r="46" spans="1:13" ht="18" thickBot="1">
      <c r="A46" s="78"/>
      <c r="B46" s="79"/>
      <c r="C46" s="79"/>
      <c r="D46" s="79"/>
      <c r="E46" s="79"/>
      <c r="F46" s="79"/>
      <c r="G46" s="79"/>
      <c r="H46" s="79"/>
      <c r="I46" s="80"/>
      <c r="J46" s="80"/>
      <c r="K46" s="80"/>
      <c r="L46" s="80"/>
      <c r="M46" s="81"/>
    </row>
    <row r="47" spans="1:13" ht="18" thickTop="1">
      <c r="A47" s="219"/>
      <c r="B47" s="219"/>
      <c r="C47" s="219"/>
      <c r="D47" s="219"/>
      <c r="E47" s="219"/>
      <c r="F47" s="219"/>
      <c r="G47" s="219"/>
      <c r="H47" s="219"/>
      <c r="I47" s="220"/>
      <c r="J47" s="220"/>
      <c r="K47" s="220"/>
      <c r="L47" s="220"/>
      <c r="M47" s="220"/>
    </row>
    <row r="48" spans="1:13" ht="17.25">
      <c r="A48" s="219"/>
      <c r="B48" s="219"/>
      <c r="C48" s="219"/>
      <c r="D48" s="219"/>
      <c r="E48" s="219"/>
      <c r="F48" s="219"/>
      <c r="G48" s="219"/>
      <c r="H48" s="219"/>
      <c r="I48" s="220"/>
      <c r="J48" s="220"/>
      <c r="K48" s="220"/>
      <c r="L48" s="220"/>
      <c r="M48" s="220"/>
    </row>
    <row r="49" spans="1:13" ht="18" thickBot="1">
      <c r="A49" s="219"/>
      <c r="B49" s="219"/>
      <c r="C49" s="219"/>
      <c r="D49" s="219"/>
      <c r="E49" s="219"/>
      <c r="F49" s="219"/>
      <c r="G49" s="219"/>
      <c r="H49" s="219"/>
      <c r="I49" s="220"/>
      <c r="J49" s="220"/>
      <c r="K49" s="220"/>
      <c r="L49" s="220"/>
      <c r="M49" s="220"/>
    </row>
    <row r="50" spans="1:13" ht="15.75" thickTop="1">
      <c r="A50" s="35"/>
      <c r="B50" s="36"/>
      <c r="C50" s="36"/>
      <c r="D50" s="36"/>
      <c r="E50" s="99" t="s">
        <v>253</v>
      </c>
      <c r="F50" s="99"/>
      <c r="G50" s="218" t="s">
        <v>0</v>
      </c>
      <c r="H50" s="218"/>
      <c r="I50" s="218"/>
      <c r="J50" s="218"/>
      <c r="K50" s="218"/>
      <c r="L50" s="218"/>
      <c r="M50" s="218"/>
    </row>
    <row r="51" spans="1:13" ht="15">
      <c r="A51" s="37"/>
      <c r="B51" s="38" t="s">
        <v>254</v>
      </c>
      <c r="C51" s="39"/>
      <c r="D51" s="40"/>
      <c r="E51" s="101" t="s">
        <v>255</v>
      </c>
      <c r="F51" s="101"/>
      <c r="G51" s="102" t="s">
        <v>281</v>
      </c>
      <c r="H51" s="102"/>
      <c r="I51" s="102"/>
      <c r="J51" s="102"/>
      <c r="K51" s="102"/>
      <c r="L51" s="102"/>
      <c r="M51" s="102"/>
    </row>
    <row r="52" spans="1:13" ht="15">
      <c r="A52" s="41"/>
      <c r="B52" s="42"/>
      <c r="C52" s="40"/>
      <c r="D52" s="40"/>
      <c r="E52" s="103" t="s">
        <v>256</v>
      </c>
      <c r="F52" s="103"/>
      <c r="G52" s="104" t="s">
        <v>183</v>
      </c>
      <c r="H52" s="104"/>
      <c r="I52" s="104"/>
      <c r="J52" s="104"/>
      <c r="K52" s="104"/>
      <c r="L52" s="104"/>
      <c r="M52" s="104"/>
    </row>
    <row r="53" spans="1:13" ht="21" thickBot="1">
      <c r="A53" s="43"/>
      <c r="B53" s="44" t="s">
        <v>257</v>
      </c>
      <c r="C53" s="40"/>
      <c r="D53" s="40"/>
      <c r="E53" s="92" t="s">
        <v>258</v>
      </c>
      <c r="F53" s="92"/>
      <c r="G53" s="93">
        <v>43792</v>
      </c>
      <c r="H53" s="93"/>
      <c r="I53" s="93"/>
      <c r="J53" s="45" t="s">
        <v>259</v>
      </c>
      <c r="K53" s="94" t="s">
        <v>437</v>
      </c>
      <c r="L53" s="94"/>
      <c r="M53" s="94"/>
    </row>
    <row r="54" spans="1:13" ht="15" thickTop="1">
      <c r="A54" s="46"/>
      <c r="B54" s="40"/>
      <c r="C54" s="40"/>
      <c r="D54" s="40"/>
      <c r="E54" s="47"/>
      <c r="F54" s="40"/>
      <c r="G54" s="40"/>
      <c r="H54" s="48"/>
      <c r="I54" s="49"/>
      <c r="J54" s="49"/>
      <c r="K54" s="49"/>
      <c r="L54" s="49"/>
      <c r="M54" s="50"/>
    </row>
    <row r="55" spans="1:13" ht="15.75" thickBot="1">
      <c r="A55" s="51" t="s">
        <v>260</v>
      </c>
      <c r="B55" s="95" t="s">
        <v>184</v>
      </c>
      <c r="C55" s="95"/>
      <c r="D55" s="52"/>
      <c r="E55" s="53" t="s">
        <v>261</v>
      </c>
      <c r="F55" s="96" t="s">
        <v>59</v>
      </c>
      <c r="G55" s="96"/>
      <c r="H55" s="96"/>
      <c r="I55" s="96"/>
      <c r="J55" s="96"/>
      <c r="K55" s="96"/>
      <c r="L55" s="96"/>
      <c r="M55" s="96"/>
    </row>
    <row r="56" spans="1:13" ht="12.75">
      <c r="A56" s="54" t="s">
        <v>262</v>
      </c>
      <c r="B56" s="97" t="s">
        <v>83</v>
      </c>
      <c r="C56" s="97"/>
      <c r="D56" s="55"/>
      <c r="E56" s="56" t="s">
        <v>263</v>
      </c>
      <c r="F56" s="98" t="s">
        <v>58</v>
      </c>
      <c r="G56" s="98"/>
      <c r="H56" s="98"/>
      <c r="I56" s="98"/>
      <c r="J56" s="98"/>
      <c r="K56" s="98"/>
      <c r="L56" s="98"/>
      <c r="M56" s="98"/>
    </row>
    <row r="57" spans="1:13" ht="12.75">
      <c r="A57" s="57" t="s">
        <v>264</v>
      </c>
      <c r="B57" s="88" t="s">
        <v>67</v>
      </c>
      <c r="C57" s="88"/>
      <c r="D57" s="55"/>
      <c r="E57" s="58" t="s">
        <v>265</v>
      </c>
      <c r="F57" s="89" t="s">
        <v>91</v>
      </c>
      <c r="G57" s="89"/>
      <c r="H57" s="89"/>
      <c r="I57" s="89"/>
      <c r="J57" s="89"/>
      <c r="K57" s="89"/>
      <c r="L57" s="89"/>
      <c r="M57" s="89"/>
    </row>
    <row r="58" spans="1:13" ht="12.75">
      <c r="A58" s="57" t="s">
        <v>266</v>
      </c>
      <c r="B58" s="88" t="s">
        <v>41</v>
      </c>
      <c r="C58" s="88"/>
      <c r="D58" s="55"/>
      <c r="E58" s="59" t="s">
        <v>267</v>
      </c>
      <c r="F58" s="89" t="s">
        <v>438</v>
      </c>
      <c r="G58" s="89"/>
      <c r="H58" s="89"/>
      <c r="I58" s="89"/>
      <c r="J58" s="89"/>
      <c r="K58" s="89"/>
      <c r="L58" s="89"/>
      <c r="M58" s="89"/>
    </row>
    <row r="59" spans="1:13" ht="15">
      <c r="A59" s="41"/>
      <c r="B59" s="40"/>
      <c r="C59" s="40"/>
      <c r="D59" s="40"/>
      <c r="E59" s="47"/>
      <c r="F59" s="60"/>
      <c r="G59" s="60"/>
      <c r="H59" s="60"/>
      <c r="I59" s="40"/>
      <c r="J59" s="40"/>
      <c r="K59" s="40"/>
      <c r="L59" s="61"/>
      <c r="M59" s="62"/>
    </row>
    <row r="60" spans="1:13" ht="15">
      <c r="A60" s="63" t="s">
        <v>268</v>
      </c>
      <c r="B60" s="40"/>
      <c r="C60" s="40"/>
      <c r="D60" s="40"/>
      <c r="E60" s="58">
        <v>1</v>
      </c>
      <c r="F60" s="58">
        <v>2</v>
      </c>
      <c r="G60" s="58">
        <v>3</v>
      </c>
      <c r="H60" s="58">
        <v>4</v>
      </c>
      <c r="I60" s="58">
        <v>5</v>
      </c>
      <c r="J60" s="90" t="s">
        <v>7</v>
      </c>
      <c r="K60" s="90"/>
      <c r="L60" s="58" t="s">
        <v>269</v>
      </c>
      <c r="M60" s="64" t="s">
        <v>270</v>
      </c>
    </row>
    <row r="61" spans="1:13" ht="12.75">
      <c r="A61" s="65" t="s">
        <v>271</v>
      </c>
      <c r="B61" s="66" t="str">
        <f>IF(B56&gt;"",B56,"")</f>
        <v>Kanasuo Esa</v>
      </c>
      <c r="C61" s="66" t="str">
        <f>IF(F56&gt;"",F56,"")</f>
        <v>Kivelä Leo</v>
      </c>
      <c r="D61" s="67"/>
      <c r="E61" s="68">
        <v>8</v>
      </c>
      <c r="F61" s="68">
        <v>9</v>
      </c>
      <c r="G61" s="68">
        <v>13</v>
      </c>
      <c r="H61" s="68"/>
      <c r="I61" s="68"/>
      <c r="J61" s="69">
        <f>IF(ISBLANK(E61),"",COUNTIF(E61:I61,"&gt;=0"))</f>
        <v>3</v>
      </c>
      <c r="K61" s="69">
        <f>IF(ISBLANK(E61),"",(IF(LEFT(E61,1)="-",1,0)+IF(LEFT(F61,1)="-",1,0)+IF(LEFT(G61,1)="-",1,0)+IF(LEFT(H61,1)="-",1,0)+IF(LEFT(I61,1)="-",1,0)))</f>
        <v>0</v>
      </c>
      <c r="L61" s="70">
        <f aca="true" t="shared" si="2" ref="L61:M65">IF(J61=3,1,"")</f>
        <v>1</v>
      </c>
      <c r="M61" s="71">
        <f t="shared" si="2"/>
      </c>
    </row>
    <row r="62" spans="1:13" ht="12.75">
      <c r="A62" s="65" t="s">
        <v>272</v>
      </c>
      <c r="B62" s="66" t="str">
        <f>IF(B57&gt;"",B57,"")</f>
        <v>Vesalainen Rasmus</v>
      </c>
      <c r="C62" s="66" t="str">
        <f>IF(F57&gt;"",F57,"")</f>
        <v>Hattunen Sami</v>
      </c>
      <c r="D62" s="67"/>
      <c r="E62" s="68">
        <v>8</v>
      </c>
      <c r="F62" s="68">
        <v>-8</v>
      </c>
      <c r="G62" s="68">
        <v>10</v>
      </c>
      <c r="H62" s="68">
        <v>-5</v>
      </c>
      <c r="I62" s="68">
        <v>-8</v>
      </c>
      <c r="J62" s="69">
        <f>IF(ISBLANK(E62),"",COUNTIF(E62:I62,"&gt;=0"))</f>
        <v>2</v>
      </c>
      <c r="K62" s="69">
        <f>IF(ISBLANK(E62),"",(IF(LEFT(E62,1)="-",1,0)+IF(LEFT(F62,1)="-",1,0)+IF(LEFT(G62,1)="-",1,0)+IF(LEFT(H62,1)="-",1,0)+IF(LEFT(I62,1)="-",1,0)))</f>
        <v>3</v>
      </c>
      <c r="L62" s="70">
        <f t="shared" si="2"/>
      </c>
      <c r="M62" s="71">
        <f t="shared" si="2"/>
        <v>1</v>
      </c>
    </row>
    <row r="63" spans="1:13" ht="12.75">
      <c r="A63" s="65" t="s">
        <v>273</v>
      </c>
      <c r="B63" s="66" t="str">
        <f>IF(B58&gt;"",B58,"")</f>
        <v>Vesalainen Matias</v>
      </c>
      <c r="C63" s="66" t="str">
        <f>IF(F58&gt;"",F58,"")</f>
        <v>Muinonen Julius</v>
      </c>
      <c r="D63" s="67"/>
      <c r="E63" s="68">
        <v>6</v>
      </c>
      <c r="F63" s="68">
        <v>5</v>
      </c>
      <c r="G63" s="68">
        <v>-10</v>
      </c>
      <c r="H63" s="68">
        <v>7</v>
      </c>
      <c r="I63" s="68"/>
      <c r="J63" s="69">
        <f>IF(ISBLANK(E63),"",COUNTIF(E63:I63,"&gt;=0"))</f>
        <v>3</v>
      </c>
      <c r="K63" s="69">
        <f>IF(ISBLANK(E63),"",(IF(LEFT(E63,1)="-",1,0)+IF(LEFT(F63,1)="-",1,0)+IF(LEFT(G63,1)="-",1,0)+IF(LEFT(H63,1)="-",1,0)+IF(LEFT(I63,1)="-",1,0)))</f>
        <v>1</v>
      </c>
      <c r="L63" s="70">
        <f t="shared" si="2"/>
        <v>1</v>
      </c>
      <c r="M63" s="71">
        <f t="shared" si="2"/>
      </c>
    </row>
    <row r="64" spans="1:13" ht="12.75">
      <c r="A64" s="65" t="s">
        <v>274</v>
      </c>
      <c r="B64" s="66" t="str">
        <f>IF(B56&gt;"",B56,"")</f>
        <v>Kanasuo Esa</v>
      </c>
      <c r="C64" s="66" t="str">
        <f>IF(F57&gt;"",F57,"")</f>
        <v>Hattunen Sami</v>
      </c>
      <c r="D64" s="67"/>
      <c r="E64" s="68">
        <v>-7</v>
      </c>
      <c r="F64" s="68">
        <v>-3</v>
      </c>
      <c r="G64" s="68">
        <v>9</v>
      </c>
      <c r="H64" s="68">
        <v>-5</v>
      </c>
      <c r="I64" s="68"/>
      <c r="J64" s="69">
        <f>IF(ISBLANK(E64),"",COUNTIF(E64:I64,"&gt;=0"))</f>
        <v>1</v>
      </c>
      <c r="K64" s="69">
        <f>IF(ISBLANK(E64),"",(IF(LEFT(E64,1)="-",1,0)+IF(LEFT(F64,1)="-",1,0)+IF(LEFT(G64,1)="-",1,0)+IF(LEFT(H64,1)="-",1,0)+IF(LEFT(I64,1)="-",1,0)))</f>
        <v>3</v>
      </c>
      <c r="L64" s="70">
        <f t="shared" si="2"/>
      </c>
      <c r="M64" s="71">
        <f t="shared" si="2"/>
        <v>1</v>
      </c>
    </row>
    <row r="65" spans="1:13" ht="12.75">
      <c r="A65" s="65" t="s">
        <v>275</v>
      </c>
      <c r="B65" s="66" t="str">
        <f>IF(B57&gt;"",B57,"")</f>
        <v>Vesalainen Rasmus</v>
      </c>
      <c r="C65" s="66" t="str">
        <f>IF(F56&gt;"",F56,"")</f>
        <v>Kivelä Leo</v>
      </c>
      <c r="D65" s="67"/>
      <c r="E65" s="68">
        <v>4</v>
      </c>
      <c r="F65" s="68">
        <v>-5</v>
      </c>
      <c r="G65" s="68">
        <v>8</v>
      </c>
      <c r="H65" s="68">
        <v>-6</v>
      </c>
      <c r="I65" s="68">
        <v>7</v>
      </c>
      <c r="J65" s="69">
        <f>IF(ISBLANK(E65),"",COUNTIF(E65:I65,"&gt;=0"))</f>
        <v>3</v>
      </c>
      <c r="K65" s="69">
        <f>IF(ISBLANK(E65),"",(IF(LEFT(E65,1)="-",1,0)+IF(LEFT(F65,1)="-",1,0)+IF(LEFT(G65,1)="-",1,0)+IF(LEFT(H65,1)="-",1,0)+IF(LEFT(I65,1)="-",1,0)))</f>
        <v>2</v>
      </c>
      <c r="L65" s="70">
        <f t="shared" si="2"/>
        <v>1</v>
      </c>
      <c r="M65" s="71">
        <f t="shared" si="2"/>
      </c>
    </row>
    <row r="66" spans="1:13" ht="15">
      <c r="A66" s="41"/>
      <c r="B66" s="40"/>
      <c r="C66" s="40"/>
      <c r="D66" s="40"/>
      <c r="E66" s="40"/>
      <c r="F66" s="40"/>
      <c r="G66" s="40"/>
      <c r="H66" s="91" t="s">
        <v>276</v>
      </c>
      <c r="I66" s="91"/>
      <c r="J66" s="72">
        <f>SUM(J61:J65)</f>
        <v>12</v>
      </c>
      <c r="K66" s="72">
        <f>SUM(K61:K65)</f>
        <v>9</v>
      </c>
      <c r="L66" s="72">
        <f>SUM(L61:L65)</f>
        <v>3</v>
      </c>
      <c r="M66" s="73">
        <f>SUM(M61:M65)</f>
        <v>2</v>
      </c>
    </row>
    <row r="67" spans="1:13" ht="15">
      <c r="A67" s="74" t="s">
        <v>277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62"/>
    </row>
    <row r="68" spans="1:13" ht="15">
      <c r="A68" s="75" t="s">
        <v>278</v>
      </c>
      <c r="B68" s="76"/>
      <c r="C68" s="76" t="s">
        <v>279</v>
      </c>
      <c r="D68" s="76"/>
      <c r="E68" s="76"/>
      <c r="F68" s="76" t="s">
        <v>29</v>
      </c>
      <c r="G68" s="76"/>
      <c r="H68" s="76"/>
      <c r="I68" s="77" t="s">
        <v>280</v>
      </c>
      <c r="J68" s="40"/>
      <c r="K68" s="40"/>
      <c r="L68" s="40"/>
      <c r="M68" s="62"/>
    </row>
    <row r="69" spans="1:13" ht="18" thickBot="1">
      <c r="A69" s="41"/>
      <c r="B69" s="40"/>
      <c r="C69" s="40"/>
      <c r="D69" s="40"/>
      <c r="E69" s="40"/>
      <c r="F69" s="40"/>
      <c r="G69" s="40"/>
      <c r="H69" s="40"/>
      <c r="I69" s="87" t="str">
        <f>IF(L66=3,B55,IF(M66=3,F55,""))</f>
        <v>KoKa 2</v>
      </c>
      <c r="J69" s="87"/>
      <c r="K69" s="87"/>
      <c r="L69" s="87"/>
      <c r="M69" s="87"/>
    </row>
    <row r="70" spans="1:13" ht="18" thickBot="1">
      <c r="A70" s="78"/>
      <c r="B70" s="79"/>
      <c r="C70" s="79"/>
      <c r="D70" s="79"/>
      <c r="E70" s="79"/>
      <c r="F70" s="79"/>
      <c r="G70" s="79"/>
      <c r="H70" s="79"/>
      <c r="I70" s="80"/>
      <c r="J70" s="80"/>
      <c r="K70" s="80"/>
      <c r="L70" s="80"/>
      <c r="M70" s="81"/>
    </row>
    <row r="71" spans="1:13" ht="18" thickTop="1">
      <c r="A71" s="219"/>
      <c r="B71" s="219"/>
      <c r="C71" s="219"/>
      <c r="D71" s="219"/>
      <c r="E71" s="219"/>
      <c r="F71" s="219"/>
      <c r="G71" s="219"/>
      <c r="H71" s="219"/>
      <c r="I71" s="220"/>
      <c r="J71" s="220"/>
      <c r="K71" s="220"/>
      <c r="L71" s="220"/>
      <c r="M71" s="220"/>
    </row>
    <row r="72" spans="1:13" ht="17.25">
      <c r="A72" s="219"/>
      <c r="B72" s="219"/>
      <c r="C72" s="219"/>
      <c r="D72" s="219"/>
      <c r="E72" s="219"/>
      <c r="F72" s="219"/>
      <c r="G72" s="219"/>
      <c r="H72" s="219"/>
      <c r="I72" s="220"/>
      <c r="J72" s="220"/>
      <c r="K72" s="220"/>
      <c r="L72" s="220"/>
      <c r="M72" s="220"/>
    </row>
    <row r="73" ht="13.5" thickBot="1"/>
    <row r="74" spans="1:13" ht="15.75" thickTop="1">
      <c r="A74" s="35"/>
      <c r="B74" s="36"/>
      <c r="C74" s="36"/>
      <c r="D74" s="36"/>
      <c r="E74" s="99" t="s">
        <v>253</v>
      </c>
      <c r="F74" s="221"/>
      <c r="G74" s="222" t="s">
        <v>0</v>
      </c>
      <c r="H74" s="223"/>
      <c r="I74" s="223"/>
      <c r="J74" s="223"/>
      <c r="K74" s="223"/>
      <c r="L74" s="223"/>
      <c r="M74" s="224"/>
    </row>
    <row r="75" spans="1:13" ht="15">
      <c r="A75" s="37"/>
      <c r="B75" s="38" t="s">
        <v>254</v>
      </c>
      <c r="C75" s="39"/>
      <c r="D75" s="40"/>
      <c r="E75" s="225" t="s">
        <v>255</v>
      </c>
      <c r="F75" s="226"/>
      <c r="G75" s="227" t="s">
        <v>281</v>
      </c>
      <c r="H75" s="228"/>
      <c r="I75" s="228"/>
      <c r="J75" s="228"/>
      <c r="K75" s="228"/>
      <c r="L75" s="228"/>
      <c r="M75" s="229"/>
    </row>
    <row r="76" spans="1:13" ht="15">
      <c r="A76" s="41"/>
      <c r="B76" s="42"/>
      <c r="C76" s="40"/>
      <c r="D76" s="40"/>
      <c r="E76" s="230" t="s">
        <v>256</v>
      </c>
      <c r="F76" s="231"/>
      <c r="G76" s="232" t="s">
        <v>183</v>
      </c>
      <c r="H76" s="233"/>
      <c r="I76" s="233"/>
      <c r="J76" s="233"/>
      <c r="K76" s="233"/>
      <c r="L76" s="233"/>
      <c r="M76" s="234"/>
    </row>
    <row r="77" spans="1:13" ht="21" thickBot="1">
      <c r="A77" s="43"/>
      <c r="B77" s="44" t="s">
        <v>257</v>
      </c>
      <c r="C77" s="40"/>
      <c r="D77" s="40"/>
      <c r="E77" s="235" t="s">
        <v>258</v>
      </c>
      <c r="F77" s="236"/>
      <c r="G77" s="237">
        <v>43792</v>
      </c>
      <c r="H77" s="238"/>
      <c r="I77" s="239"/>
      <c r="J77" s="45" t="s">
        <v>259</v>
      </c>
      <c r="K77" s="240" t="s">
        <v>437</v>
      </c>
      <c r="L77" s="241"/>
      <c r="M77" s="242"/>
    </row>
    <row r="78" spans="1:13" ht="15" thickTop="1">
      <c r="A78" s="46"/>
      <c r="B78" s="40"/>
      <c r="C78" s="40"/>
      <c r="D78" s="40"/>
      <c r="E78" s="47"/>
      <c r="F78" s="40"/>
      <c r="G78" s="40"/>
      <c r="H78" s="48"/>
      <c r="I78" s="49"/>
      <c r="J78" s="49"/>
      <c r="K78" s="49"/>
      <c r="L78" s="49"/>
      <c r="M78" s="50"/>
    </row>
    <row r="79" spans="1:13" ht="15.75" thickBot="1">
      <c r="A79" s="51" t="s">
        <v>260</v>
      </c>
      <c r="B79" s="243" t="s">
        <v>436</v>
      </c>
      <c r="C79" s="244"/>
      <c r="D79" s="52"/>
      <c r="E79" s="53" t="s">
        <v>261</v>
      </c>
      <c r="F79" s="243" t="s">
        <v>54</v>
      </c>
      <c r="G79" s="245"/>
      <c r="H79" s="245"/>
      <c r="I79" s="245"/>
      <c r="J79" s="245"/>
      <c r="K79" s="245"/>
      <c r="L79" s="245"/>
      <c r="M79" s="96"/>
    </row>
    <row r="80" spans="1:13" ht="12.75">
      <c r="A80" s="54" t="s">
        <v>262</v>
      </c>
      <c r="B80" s="246" t="s">
        <v>65</v>
      </c>
      <c r="C80" s="247"/>
      <c r="D80" s="55"/>
      <c r="E80" s="56" t="s">
        <v>263</v>
      </c>
      <c r="F80" s="246" t="s">
        <v>109</v>
      </c>
      <c r="G80" s="248"/>
      <c r="H80" s="248"/>
      <c r="I80" s="248"/>
      <c r="J80" s="248"/>
      <c r="K80" s="248"/>
      <c r="L80" s="248"/>
      <c r="M80" s="249"/>
    </row>
    <row r="81" spans="1:13" ht="12.75">
      <c r="A81" s="57" t="s">
        <v>264</v>
      </c>
      <c r="B81" s="250" t="s">
        <v>102</v>
      </c>
      <c r="C81" s="251"/>
      <c r="D81" s="55"/>
      <c r="E81" s="58" t="s">
        <v>265</v>
      </c>
      <c r="F81" s="252" t="s">
        <v>53</v>
      </c>
      <c r="G81" s="253"/>
      <c r="H81" s="253"/>
      <c r="I81" s="253"/>
      <c r="J81" s="253"/>
      <c r="K81" s="253"/>
      <c r="L81" s="253"/>
      <c r="M81" s="254"/>
    </row>
    <row r="82" spans="1:13" ht="12.75">
      <c r="A82" s="57" t="s">
        <v>266</v>
      </c>
      <c r="B82" s="250" t="s">
        <v>76</v>
      </c>
      <c r="C82" s="251"/>
      <c r="D82" s="55"/>
      <c r="E82" s="59" t="s">
        <v>267</v>
      </c>
      <c r="F82" s="252" t="s">
        <v>119</v>
      </c>
      <c r="G82" s="253"/>
      <c r="H82" s="253"/>
      <c r="I82" s="253"/>
      <c r="J82" s="253"/>
      <c r="K82" s="253"/>
      <c r="L82" s="253"/>
      <c r="M82" s="254"/>
    </row>
    <row r="83" spans="1:13" ht="15">
      <c r="A83" s="41"/>
      <c r="B83" s="40"/>
      <c r="C83" s="40"/>
      <c r="D83" s="40"/>
      <c r="E83" s="47"/>
      <c r="F83" s="60"/>
      <c r="G83" s="60"/>
      <c r="H83" s="60"/>
      <c r="I83" s="40"/>
      <c r="J83" s="40"/>
      <c r="K83" s="40"/>
      <c r="L83" s="61"/>
      <c r="M83" s="62"/>
    </row>
    <row r="84" spans="1:13" ht="15">
      <c r="A84" s="63" t="s">
        <v>268</v>
      </c>
      <c r="B84" s="40"/>
      <c r="C84" s="40"/>
      <c r="D84" s="40"/>
      <c r="E84" s="58">
        <v>1</v>
      </c>
      <c r="F84" s="58">
        <v>2</v>
      </c>
      <c r="G84" s="58">
        <v>3</v>
      </c>
      <c r="H84" s="58">
        <v>4</v>
      </c>
      <c r="I84" s="58">
        <v>5</v>
      </c>
      <c r="J84" s="255" t="s">
        <v>7</v>
      </c>
      <c r="K84" s="256"/>
      <c r="L84" s="58" t="s">
        <v>269</v>
      </c>
      <c r="M84" s="64" t="s">
        <v>270</v>
      </c>
    </row>
    <row r="85" spans="1:13" ht="12.75">
      <c r="A85" s="65" t="s">
        <v>271</v>
      </c>
      <c r="B85" s="66" t="str">
        <f>IF(B80&gt;"",B80,"")</f>
        <v>Kärner Meelis</v>
      </c>
      <c r="C85" s="66" t="str">
        <f>IF(F80&gt;"",F80,"")</f>
        <v>Jokinen Janne</v>
      </c>
      <c r="D85" s="67"/>
      <c r="E85" s="68">
        <v>4</v>
      </c>
      <c r="F85" s="68">
        <v>9</v>
      </c>
      <c r="G85" s="68">
        <v>12</v>
      </c>
      <c r="H85" s="68"/>
      <c r="I85" s="68"/>
      <c r="J85" s="69">
        <f>IF(ISBLANK(E85),"",COUNTIF(E85:I85,"&gt;=0"))</f>
        <v>3</v>
      </c>
      <c r="K85" s="69">
        <f>IF(ISBLANK(E85),"",(IF(LEFT(E85,1)="-",1,0)+IF(LEFT(F85,1)="-",1,0)+IF(LEFT(G85,1)="-",1,0)+IF(LEFT(H85,1)="-",1,0)+IF(LEFT(I85,1)="-",1,0)))</f>
        <v>0</v>
      </c>
      <c r="L85" s="70">
        <f aca="true" t="shared" si="3" ref="L85:M89">IF(J85=3,1,"")</f>
        <v>1</v>
      </c>
      <c r="M85" s="71">
        <f t="shared" si="3"/>
      </c>
    </row>
    <row r="86" spans="1:13" ht="12.75">
      <c r="A86" s="65" t="s">
        <v>272</v>
      </c>
      <c r="B86" s="66" t="str">
        <f>IF(B81&gt;"",B81,"")</f>
        <v>Tamminen Tero</v>
      </c>
      <c r="C86" s="66" t="str">
        <f>IF(F81&gt;"",F81,"")</f>
        <v>Myllärinen Markus</v>
      </c>
      <c r="D86" s="67"/>
      <c r="E86" s="68">
        <v>-9</v>
      </c>
      <c r="F86" s="68">
        <v>10</v>
      </c>
      <c r="G86" s="68">
        <v>-8</v>
      </c>
      <c r="H86" s="68">
        <v>6</v>
      </c>
      <c r="I86" s="68">
        <v>-7</v>
      </c>
      <c r="J86" s="69">
        <f>IF(ISBLANK(E86),"",COUNTIF(E86:I86,"&gt;=0"))</f>
        <v>2</v>
      </c>
      <c r="K86" s="69">
        <f>IF(ISBLANK(E86),"",(IF(LEFT(E86,1)="-",1,0)+IF(LEFT(F86,1)="-",1,0)+IF(LEFT(G86,1)="-",1,0)+IF(LEFT(H86,1)="-",1,0)+IF(LEFT(I86,1)="-",1,0)))</f>
        <v>3</v>
      </c>
      <c r="L86" s="70">
        <f t="shared" si="3"/>
      </c>
      <c r="M86" s="71">
        <f t="shared" si="3"/>
        <v>1</v>
      </c>
    </row>
    <row r="87" spans="1:13" ht="12.75">
      <c r="A87" s="65" t="s">
        <v>273</v>
      </c>
      <c r="B87" s="66" t="str">
        <f>IF(B82&gt;"",B82,"")</f>
        <v>Vanhala Okko</v>
      </c>
      <c r="C87" s="66" t="str">
        <f>IF(F82&gt;"",F82,"")</f>
        <v>Jokinen Paul</v>
      </c>
      <c r="D87" s="67"/>
      <c r="E87" s="68">
        <v>-8</v>
      </c>
      <c r="F87" s="68">
        <v>-3</v>
      </c>
      <c r="G87" s="68">
        <v>-8</v>
      </c>
      <c r="H87" s="68"/>
      <c r="I87" s="68"/>
      <c r="J87" s="69">
        <f>IF(ISBLANK(E87),"",COUNTIF(E87:I87,"&gt;=0"))</f>
        <v>0</v>
      </c>
      <c r="K87" s="69">
        <f>IF(ISBLANK(E87),"",(IF(LEFT(E87,1)="-",1,0)+IF(LEFT(F87,1)="-",1,0)+IF(LEFT(G87,1)="-",1,0)+IF(LEFT(H87,1)="-",1,0)+IF(LEFT(I87,1)="-",1,0)))</f>
        <v>3</v>
      </c>
      <c r="L87" s="70">
        <f t="shared" si="3"/>
      </c>
      <c r="M87" s="71">
        <f t="shared" si="3"/>
        <v>1</v>
      </c>
    </row>
    <row r="88" spans="1:13" ht="12.75">
      <c r="A88" s="65" t="s">
        <v>274</v>
      </c>
      <c r="B88" s="66" t="str">
        <f>IF(B80&gt;"",B80,"")</f>
        <v>Kärner Meelis</v>
      </c>
      <c r="C88" s="66" t="str">
        <f>IF(F81&gt;"",F81,"")</f>
        <v>Myllärinen Markus</v>
      </c>
      <c r="D88" s="67"/>
      <c r="E88" s="68">
        <v>4</v>
      </c>
      <c r="F88" s="68">
        <v>-6</v>
      </c>
      <c r="G88" s="68">
        <v>8</v>
      </c>
      <c r="H88" s="68">
        <v>-5</v>
      </c>
      <c r="I88" s="68">
        <v>-3</v>
      </c>
      <c r="J88" s="69">
        <f>IF(ISBLANK(E88),"",COUNTIF(E88:I88,"&gt;=0"))</f>
        <v>2</v>
      </c>
      <c r="K88" s="69">
        <f>IF(ISBLANK(E88),"",(IF(LEFT(E88,1)="-",1,0)+IF(LEFT(F88,1)="-",1,0)+IF(LEFT(G88,1)="-",1,0)+IF(LEFT(H88,1)="-",1,0)+IF(LEFT(I88,1)="-",1,0)))</f>
        <v>3</v>
      </c>
      <c r="L88" s="70">
        <f t="shared" si="3"/>
      </c>
      <c r="M88" s="71">
        <f t="shared" si="3"/>
        <v>1</v>
      </c>
    </row>
    <row r="89" spans="1:13" ht="12.75">
      <c r="A89" s="65" t="s">
        <v>275</v>
      </c>
      <c r="B89" s="66" t="str">
        <f>IF(B81&gt;"",B81,"")</f>
        <v>Tamminen Tero</v>
      </c>
      <c r="C89" s="66" t="str">
        <f>IF(F80&gt;"",F80,"")</f>
        <v>Jokinen Janne</v>
      </c>
      <c r="D89" s="67"/>
      <c r="E89" s="68"/>
      <c r="F89" s="68"/>
      <c r="G89" s="68"/>
      <c r="H89" s="68"/>
      <c r="I89" s="68"/>
      <c r="J89" s="69">
        <f>IF(ISBLANK(E89),"",COUNTIF(E89:I89,"&gt;=0"))</f>
      </c>
      <c r="K89" s="69">
        <f>IF(ISBLANK(E89),"",(IF(LEFT(E89,1)="-",1,0)+IF(LEFT(F89,1)="-",1,0)+IF(LEFT(G89,1)="-",1,0)+IF(LEFT(H89,1)="-",1,0)+IF(LEFT(I89,1)="-",1,0)))</f>
      </c>
      <c r="L89" s="70">
        <f t="shared" si="3"/>
      </c>
      <c r="M89" s="71">
        <f t="shared" si="3"/>
      </c>
    </row>
    <row r="90" spans="1:13" ht="15">
      <c r="A90" s="41"/>
      <c r="B90" s="40"/>
      <c r="C90" s="40"/>
      <c r="D90" s="40"/>
      <c r="E90" s="40"/>
      <c r="F90" s="40"/>
      <c r="G90" s="40"/>
      <c r="H90" s="257" t="s">
        <v>276</v>
      </c>
      <c r="I90" s="258"/>
      <c r="J90" s="72">
        <f>SUM(J85:J89)</f>
        <v>7</v>
      </c>
      <c r="K90" s="72">
        <f>SUM(K85:K89)</f>
        <v>9</v>
      </c>
      <c r="L90" s="72">
        <f>SUM(L85:L89)</f>
        <v>1</v>
      </c>
      <c r="M90" s="73">
        <f>SUM(M85:M89)</f>
        <v>3</v>
      </c>
    </row>
    <row r="91" spans="1:13" ht="15">
      <c r="A91" s="74" t="s">
        <v>277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62"/>
    </row>
    <row r="92" spans="1:13" ht="15">
      <c r="A92" s="75" t="s">
        <v>278</v>
      </c>
      <c r="B92" s="76"/>
      <c r="C92" s="76" t="s">
        <v>279</v>
      </c>
      <c r="D92" s="76"/>
      <c r="E92" s="76"/>
      <c r="F92" s="76" t="s">
        <v>29</v>
      </c>
      <c r="G92" s="76"/>
      <c r="H92" s="76"/>
      <c r="I92" s="77" t="s">
        <v>280</v>
      </c>
      <c r="J92" s="40"/>
      <c r="K92" s="40"/>
      <c r="L92" s="40"/>
      <c r="M92" s="62"/>
    </row>
    <row r="93" spans="1:13" ht="18" thickBot="1">
      <c r="A93" s="41"/>
      <c r="B93" s="40"/>
      <c r="C93" s="40"/>
      <c r="D93" s="40"/>
      <c r="E93" s="40"/>
      <c r="F93" s="40"/>
      <c r="G93" s="40"/>
      <c r="H93" s="40"/>
      <c r="I93" s="259" t="str">
        <f>IF(L90=3,B79,IF(M90=3,F79,""))</f>
        <v>Por-83</v>
      </c>
      <c r="J93" s="259"/>
      <c r="K93" s="259"/>
      <c r="L93" s="259"/>
      <c r="M93" s="87"/>
    </row>
    <row r="94" spans="1:13" ht="18" thickBot="1">
      <c r="A94" s="78"/>
      <c r="B94" s="79"/>
      <c r="C94" s="79"/>
      <c r="D94" s="79"/>
      <c r="E94" s="79"/>
      <c r="F94" s="79"/>
      <c r="G94" s="79"/>
      <c r="H94" s="79"/>
      <c r="I94" s="80"/>
      <c r="J94" s="80"/>
      <c r="K94" s="80"/>
      <c r="L94" s="80"/>
      <c r="M94" s="81"/>
    </row>
    <row r="95" ht="13.5" thickTop="1">
      <c r="A95" s="82"/>
    </row>
    <row r="96" ht="12.75">
      <c r="A96" s="82"/>
    </row>
    <row r="97" ht="13.5" thickBot="1"/>
    <row r="98" spans="1:13" ht="15.75" thickTop="1">
      <c r="A98" s="35"/>
      <c r="B98" s="36"/>
      <c r="C98" s="36"/>
      <c r="D98" s="36"/>
      <c r="E98" s="99" t="s">
        <v>253</v>
      </c>
      <c r="F98" s="221"/>
      <c r="G98" s="222" t="s">
        <v>0</v>
      </c>
      <c r="H98" s="223"/>
      <c r="I98" s="223"/>
      <c r="J98" s="223"/>
      <c r="K98" s="223"/>
      <c r="L98" s="223"/>
      <c r="M98" s="224"/>
    </row>
    <row r="99" spans="1:13" ht="15">
      <c r="A99" s="37"/>
      <c r="B99" s="38" t="s">
        <v>254</v>
      </c>
      <c r="C99" s="39"/>
      <c r="D99" s="40"/>
      <c r="E99" s="225" t="s">
        <v>255</v>
      </c>
      <c r="F99" s="226"/>
      <c r="G99" s="227" t="s">
        <v>281</v>
      </c>
      <c r="H99" s="228"/>
      <c r="I99" s="228"/>
      <c r="J99" s="228"/>
      <c r="K99" s="228"/>
      <c r="L99" s="228"/>
      <c r="M99" s="229"/>
    </row>
    <row r="100" spans="1:13" ht="15">
      <c r="A100" s="41"/>
      <c r="B100" s="42"/>
      <c r="C100" s="40"/>
      <c r="D100" s="40"/>
      <c r="E100" s="230" t="s">
        <v>256</v>
      </c>
      <c r="F100" s="231"/>
      <c r="G100" s="232" t="s">
        <v>183</v>
      </c>
      <c r="H100" s="233"/>
      <c r="I100" s="233"/>
      <c r="J100" s="233"/>
      <c r="K100" s="233"/>
      <c r="L100" s="233"/>
      <c r="M100" s="234"/>
    </row>
    <row r="101" spans="1:13" ht="21" thickBot="1">
      <c r="A101" s="43"/>
      <c r="B101" s="44" t="s">
        <v>257</v>
      </c>
      <c r="C101" s="40"/>
      <c r="D101" s="40"/>
      <c r="E101" s="235" t="s">
        <v>258</v>
      </c>
      <c r="F101" s="236"/>
      <c r="G101" s="237">
        <v>43792</v>
      </c>
      <c r="H101" s="238"/>
      <c r="I101" s="239"/>
      <c r="J101" s="45" t="s">
        <v>259</v>
      </c>
      <c r="K101" s="240" t="s">
        <v>437</v>
      </c>
      <c r="L101" s="241"/>
      <c r="M101" s="242"/>
    </row>
    <row r="102" spans="1:13" ht="15" thickTop="1">
      <c r="A102" s="46"/>
      <c r="B102" s="40"/>
      <c r="C102" s="40"/>
      <c r="D102" s="40"/>
      <c r="E102" s="47"/>
      <c r="F102" s="40"/>
      <c r="G102" s="40"/>
      <c r="H102" s="48"/>
      <c r="I102" s="49"/>
      <c r="J102" s="49"/>
      <c r="K102" s="49"/>
      <c r="L102" s="49"/>
      <c r="M102" s="50"/>
    </row>
    <row r="103" spans="1:13" ht="15.75" thickBot="1">
      <c r="A103" s="51" t="s">
        <v>260</v>
      </c>
      <c r="B103" s="243" t="s">
        <v>59</v>
      </c>
      <c r="C103" s="244"/>
      <c r="D103" s="52"/>
      <c r="E103" s="53" t="s">
        <v>261</v>
      </c>
      <c r="F103" s="243" t="s">
        <v>36</v>
      </c>
      <c r="G103" s="245"/>
      <c r="H103" s="245"/>
      <c r="I103" s="245"/>
      <c r="J103" s="245"/>
      <c r="K103" s="245"/>
      <c r="L103" s="245"/>
      <c r="M103" s="96"/>
    </row>
    <row r="104" spans="1:13" ht="12.75">
      <c r="A104" s="54" t="s">
        <v>262</v>
      </c>
      <c r="B104" s="246" t="s">
        <v>91</v>
      </c>
      <c r="C104" s="247"/>
      <c r="D104" s="55"/>
      <c r="E104" s="56" t="s">
        <v>263</v>
      </c>
      <c r="F104" s="246" t="s">
        <v>100</v>
      </c>
      <c r="G104" s="248"/>
      <c r="H104" s="248"/>
      <c r="I104" s="248"/>
      <c r="J104" s="248"/>
      <c r="K104" s="248"/>
      <c r="L104" s="248"/>
      <c r="M104" s="249"/>
    </row>
    <row r="105" spans="1:13" ht="12.75">
      <c r="A105" s="57" t="s">
        <v>264</v>
      </c>
      <c r="B105" s="250" t="s">
        <v>58</v>
      </c>
      <c r="C105" s="251"/>
      <c r="D105" s="55"/>
      <c r="E105" s="58" t="s">
        <v>265</v>
      </c>
      <c r="F105" s="252" t="s">
        <v>35</v>
      </c>
      <c r="G105" s="253"/>
      <c r="H105" s="253"/>
      <c r="I105" s="253"/>
      <c r="J105" s="253"/>
      <c r="K105" s="253"/>
      <c r="L105" s="253"/>
      <c r="M105" s="254"/>
    </row>
    <row r="106" spans="1:13" ht="12.75">
      <c r="A106" s="57" t="s">
        <v>266</v>
      </c>
      <c r="B106" s="250" t="s">
        <v>438</v>
      </c>
      <c r="C106" s="251"/>
      <c r="D106" s="55"/>
      <c r="E106" s="59" t="s">
        <v>267</v>
      </c>
      <c r="F106" s="252" t="s">
        <v>124</v>
      </c>
      <c r="G106" s="253"/>
      <c r="H106" s="253"/>
      <c r="I106" s="253"/>
      <c r="J106" s="253"/>
      <c r="K106" s="253"/>
      <c r="L106" s="253"/>
      <c r="M106" s="254"/>
    </row>
    <row r="107" spans="1:13" ht="15">
      <c r="A107" s="41"/>
      <c r="B107" s="40"/>
      <c r="C107" s="40"/>
      <c r="D107" s="40"/>
      <c r="E107" s="47"/>
      <c r="F107" s="60"/>
      <c r="G107" s="60"/>
      <c r="H107" s="60"/>
      <c r="I107" s="40"/>
      <c r="J107" s="40"/>
      <c r="K107" s="40"/>
      <c r="L107" s="61"/>
      <c r="M107" s="62"/>
    </row>
    <row r="108" spans="1:13" ht="15">
      <c r="A108" s="63" t="s">
        <v>268</v>
      </c>
      <c r="B108" s="40"/>
      <c r="C108" s="40"/>
      <c r="D108" s="40"/>
      <c r="E108" s="58">
        <v>1</v>
      </c>
      <c r="F108" s="58">
        <v>2</v>
      </c>
      <c r="G108" s="58">
        <v>3</v>
      </c>
      <c r="H108" s="58">
        <v>4</v>
      </c>
      <c r="I108" s="58">
        <v>5</v>
      </c>
      <c r="J108" s="255" t="s">
        <v>7</v>
      </c>
      <c r="K108" s="256"/>
      <c r="L108" s="58" t="s">
        <v>269</v>
      </c>
      <c r="M108" s="64" t="s">
        <v>270</v>
      </c>
    </row>
    <row r="109" spans="1:13" ht="12.75">
      <c r="A109" s="65" t="s">
        <v>271</v>
      </c>
      <c r="B109" s="66" t="str">
        <f>IF(B104&gt;"",B104,"")</f>
        <v>Hattunen Sami</v>
      </c>
      <c r="C109" s="66" t="str">
        <f>IF(F104&gt;"",F104,"")</f>
        <v>Ågren Pekka</v>
      </c>
      <c r="D109" s="67"/>
      <c r="E109" s="68">
        <v>-12</v>
      </c>
      <c r="F109" s="68">
        <v>-5</v>
      </c>
      <c r="G109" s="68">
        <v>-7</v>
      </c>
      <c r="H109" s="68"/>
      <c r="I109" s="68"/>
      <c r="J109" s="69">
        <f>IF(ISBLANK(E109),"",COUNTIF(E109:I109,"&gt;=0"))</f>
        <v>0</v>
      </c>
      <c r="K109" s="69">
        <f>IF(ISBLANK(E109),"",(IF(LEFT(E109,1)="-",1,0)+IF(LEFT(F109,1)="-",1,0)+IF(LEFT(G109,1)="-",1,0)+IF(LEFT(H109,1)="-",1,0)+IF(LEFT(I109,1)="-",1,0)))</f>
        <v>3</v>
      </c>
      <c r="L109" s="70">
        <f aca="true" t="shared" si="4" ref="L109:M113">IF(J109=3,1,"")</f>
      </c>
      <c r="M109" s="71">
        <f t="shared" si="4"/>
        <v>1</v>
      </c>
    </row>
    <row r="110" spans="1:13" ht="12.75">
      <c r="A110" s="65" t="s">
        <v>272</v>
      </c>
      <c r="B110" s="66" t="str">
        <f>IF(B105&gt;"",B105,"")</f>
        <v>Kivelä Leo</v>
      </c>
      <c r="C110" s="66" t="str">
        <f>IF(F105&gt;"",F105,"")</f>
        <v>Tuuttila Juhana</v>
      </c>
      <c r="D110" s="67"/>
      <c r="E110" s="68">
        <v>-6</v>
      </c>
      <c r="F110" s="68">
        <v>9</v>
      </c>
      <c r="G110" s="68">
        <v>-9</v>
      </c>
      <c r="H110" s="68">
        <v>-5</v>
      </c>
      <c r="I110" s="68"/>
      <c r="J110" s="69">
        <f>IF(ISBLANK(E110),"",COUNTIF(E110:I110,"&gt;=0"))</f>
        <v>1</v>
      </c>
      <c r="K110" s="69">
        <f>IF(ISBLANK(E110),"",(IF(LEFT(E110,1)="-",1,0)+IF(LEFT(F110,1)="-",1,0)+IF(LEFT(G110,1)="-",1,0)+IF(LEFT(H110,1)="-",1,0)+IF(LEFT(I110,1)="-",1,0)))</f>
        <v>3</v>
      </c>
      <c r="L110" s="70">
        <f t="shared" si="4"/>
      </c>
      <c r="M110" s="71">
        <f t="shared" si="4"/>
        <v>1</v>
      </c>
    </row>
    <row r="111" spans="1:13" ht="12.75">
      <c r="A111" s="65" t="s">
        <v>273</v>
      </c>
      <c r="B111" s="66" t="str">
        <f>IF(B106&gt;"",B106,"")</f>
        <v>Muinonen Julius</v>
      </c>
      <c r="C111" s="66" t="str">
        <f>IF(F106&gt;"",F106,"")</f>
        <v>Lehtonen Tomi</v>
      </c>
      <c r="D111" s="67"/>
      <c r="E111" s="68">
        <v>-6</v>
      </c>
      <c r="F111" s="68">
        <v>-2</v>
      </c>
      <c r="G111" s="68">
        <v>6</v>
      </c>
      <c r="H111" s="68">
        <v>-10</v>
      </c>
      <c r="I111" s="68"/>
      <c r="J111" s="69">
        <f>IF(ISBLANK(E111),"",COUNTIF(E111:I111,"&gt;=0"))</f>
        <v>1</v>
      </c>
      <c r="K111" s="69">
        <f>IF(ISBLANK(E111),"",(IF(LEFT(E111,1)="-",1,0)+IF(LEFT(F111,1)="-",1,0)+IF(LEFT(G111,1)="-",1,0)+IF(LEFT(H111,1)="-",1,0)+IF(LEFT(I111,1)="-",1,0)))</f>
        <v>3</v>
      </c>
      <c r="L111" s="70">
        <f t="shared" si="4"/>
      </c>
      <c r="M111" s="71">
        <f t="shared" si="4"/>
        <v>1</v>
      </c>
    </row>
    <row r="112" spans="1:13" ht="12.75">
      <c r="A112" s="65" t="s">
        <v>274</v>
      </c>
      <c r="B112" s="66" t="str">
        <f>IF(B104&gt;"",B104,"")</f>
        <v>Hattunen Sami</v>
      </c>
      <c r="C112" s="66" t="str">
        <f>IF(F105&gt;"",F105,"")</f>
        <v>Tuuttila Juhana</v>
      </c>
      <c r="D112" s="67"/>
      <c r="E112" s="68"/>
      <c r="F112" s="68"/>
      <c r="G112" s="68"/>
      <c r="H112" s="68"/>
      <c r="I112" s="68"/>
      <c r="J112" s="69">
        <f>IF(ISBLANK(E112),"",COUNTIF(E112:I112,"&gt;=0"))</f>
      </c>
      <c r="K112" s="69">
        <f>IF(ISBLANK(E112),"",(IF(LEFT(E112,1)="-",1,0)+IF(LEFT(F112,1)="-",1,0)+IF(LEFT(G112,1)="-",1,0)+IF(LEFT(H112,1)="-",1,0)+IF(LEFT(I112,1)="-",1,0)))</f>
      </c>
      <c r="L112" s="70">
        <f t="shared" si="4"/>
      </c>
      <c r="M112" s="71">
        <f t="shared" si="4"/>
      </c>
    </row>
    <row r="113" spans="1:13" ht="12.75">
      <c r="A113" s="65" t="s">
        <v>275</v>
      </c>
      <c r="B113" s="66" t="str">
        <f>IF(B105&gt;"",B105,"")</f>
        <v>Kivelä Leo</v>
      </c>
      <c r="C113" s="66" t="str">
        <f>IF(F104&gt;"",F104,"")</f>
        <v>Ågren Pekka</v>
      </c>
      <c r="D113" s="67"/>
      <c r="E113" s="68"/>
      <c r="F113" s="68"/>
      <c r="G113" s="68"/>
      <c r="H113" s="68"/>
      <c r="I113" s="68"/>
      <c r="J113" s="69">
        <f>IF(ISBLANK(E113),"",COUNTIF(E113:I113,"&gt;=0"))</f>
      </c>
      <c r="K113" s="69">
        <f>IF(ISBLANK(E113),"",(IF(LEFT(E113,1)="-",1,0)+IF(LEFT(F113,1)="-",1,0)+IF(LEFT(G113,1)="-",1,0)+IF(LEFT(H113,1)="-",1,0)+IF(LEFT(I113,1)="-",1,0)))</f>
      </c>
      <c r="L113" s="70">
        <f t="shared" si="4"/>
      </c>
      <c r="M113" s="71">
        <f t="shared" si="4"/>
      </c>
    </row>
    <row r="114" spans="1:13" ht="15">
      <c r="A114" s="41"/>
      <c r="B114" s="40"/>
      <c r="C114" s="40"/>
      <c r="D114" s="40"/>
      <c r="E114" s="40"/>
      <c r="F114" s="40"/>
      <c r="G114" s="40"/>
      <c r="H114" s="257" t="s">
        <v>276</v>
      </c>
      <c r="I114" s="258"/>
      <c r="J114" s="72">
        <f>SUM(J109:J113)</f>
        <v>2</v>
      </c>
      <c r="K114" s="72">
        <f>SUM(K109:K113)</f>
        <v>9</v>
      </c>
      <c r="L114" s="72">
        <f>SUM(L109:L113)</f>
        <v>0</v>
      </c>
      <c r="M114" s="73">
        <f>SUM(M109:M113)</f>
        <v>3</v>
      </c>
    </row>
    <row r="115" spans="1:13" ht="15">
      <c r="A115" s="74" t="s">
        <v>277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62"/>
    </row>
    <row r="116" spans="1:13" ht="15">
      <c r="A116" s="75" t="s">
        <v>278</v>
      </c>
      <c r="B116" s="76"/>
      <c r="C116" s="76" t="s">
        <v>279</v>
      </c>
      <c r="D116" s="76"/>
      <c r="E116" s="76"/>
      <c r="F116" s="76" t="s">
        <v>29</v>
      </c>
      <c r="G116" s="76"/>
      <c r="H116" s="76"/>
      <c r="I116" s="77" t="s">
        <v>280</v>
      </c>
      <c r="J116" s="40"/>
      <c r="K116" s="40"/>
      <c r="L116" s="40"/>
      <c r="M116" s="62"/>
    </row>
    <row r="117" spans="1:13" ht="18" thickBot="1">
      <c r="A117" s="41"/>
      <c r="B117" s="40"/>
      <c r="C117" s="40"/>
      <c r="D117" s="40"/>
      <c r="E117" s="40"/>
      <c r="F117" s="40"/>
      <c r="G117" s="40"/>
      <c r="H117" s="40"/>
      <c r="I117" s="259" t="str">
        <f>IF(L114=3,B103,IF(M114=3,F103,""))</f>
        <v>OPT-86</v>
      </c>
      <c r="J117" s="259"/>
      <c r="K117" s="259"/>
      <c r="L117" s="259"/>
      <c r="M117" s="87"/>
    </row>
    <row r="118" spans="1:13" ht="18" thickBot="1">
      <c r="A118" s="78"/>
      <c r="B118" s="79"/>
      <c r="C118" s="79"/>
      <c r="D118" s="79"/>
      <c r="E118" s="79"/>
      <c r="F118" s="79"/>
      <c r="G118" s="79"/>
      <c r="H118" s="79"/>
      <c r="I118" s="80"/>
      <c r="J118" s="80"/>
      <c r="K118" s="80"/>
      <c r="L118" s="80"/>
      <c r="M118" s="81"/>
    </row>
    <row r="119" spans="1:13" ht="18" thickTop="1">
      <c r="A119" s="219"/>
      <c r="B119" s="219"/>
      <c r="C119" s="219"/>
      <c r="D119" s="219"/>
      <c r="E119" s="219"/>
      <c r="F119" s="219"/>
      <c r="G119" s="219"/>
      <c r="H119" s="219"/>
      <c r="I119" s="220"/>
      <c r="J119" s="220"/>
      <c r="K119" s="220"/>
      <c r="L119" s="220"/>
      <c r="M119" s="220"/>
    </row>
    <row r="120" spans="1:13" ht="17.25">
      <c r="A120" s="219"/>
      <c r="B120" s="219"/>
      <c r="C120" s="219"/>
      <c r="D120" s="219"/>
      <c r="E120" s="219"/>
      <c r="F120" s="219"/>
      <c r="G120" s="219"/>
      <c r="H120" s="219"/>
      <c r="I120" s="220"/>
      <c r="J120" s="220"/>
      <c r="K120" s="220"/>
      <c r="L120" s="220"/>
      <c r="M120" s="220"/>
    </row>
    <row r="121" ht="13.5" thickBot="1"/>
    <row r="122" spans="1:13" ht="15.75" thickTop="1">
      <c r="A122" s="35"/>
      <c r="B122" s="36"/>
      <c r="C122" s="36"/>
      <c r="D122" s="36"/>
      <c r="E122" s="99" t="s">
        <v>253</v>
      </c>
      <c r="F122" s="221"/>
      <c r="G122" s="222" t="s">
        <v>0</v>
      </c>
      <c r="H122" s="223"/>
      <c r="I122" s="223"/>
      <c r="J122" s="223"/>
      <c r="K122" s="223"/>
      <c r="L122" s="223"/>
      <c r="M122" s="224"/>
    </row>
    <row r="123" spans="1:13" ht="15">
      <c r="A123" s="37"/>
      <c r="B123" s="38" t="s">
        <v>254</v>
      </c>
      <c r="C123" s="39"/>
      <c r="D123" s="40"/>
      <c r="E123" s="225" t="s">
        <v>255</v>
      </c>
      <c r="F123" s="226"/>
      <c r="G123" s="227" t="s">
        <v>281</v>
      </c>
      <c r="H123" s="228"/>
      <c r="I123" s="228"/>
      <c r="J123" s="228"/>
      <c r="K123" s="228"/>
      <c r="L123" s="228"/>
      <c r="M123" s="229"/>
    </row>
    <row r="124" spans="1:13" ht="15">
      <c r="A124" s="41"/>
      <c r="B124" s="42"/>
      <c r="C124" s="40"/>
      <c r="D124" s="40"/>
      <c r="E124" s="230" t="s">
        <v>256</v>
      </c>
      <c r="F124" s="231"/>
      <c r="G124" s="232" t="s">
        <v>183</v>
      </c>
      <c r="H124" s="233"/>
      <c r="I124" s="233"/>
      <c r="J124" s="233"/>
      <c r="K124" s="233"/>
      <c r="L124" s="233"/>
      <c r="M124" s="234"/>
    </row>
    <row r="125" spans="1:13" ht="21" thickBot="1">
      <c r="A125" s="43"/>
      <c r="B125" s="44" t="s">
        <v>257</v>
      </c>
      <c r="C125" s="40"/>
      <c r="D125" s="40"/>
      <c r="E125" s="235" t="s">
        <v>258</v>
      </c>
      <c r="F125" s="236"/>
      <c r="G125" s="237">
        <v>43792</v>
      </c>
      <c r="H125" s="238"/>
      <c r="I125" s="239"/>
      <c r="J125" s="45" t="s">
        <v>259</v>
      </c>
      <c r="K125" s="240" t="s">
        <v>437</v>
      </c>
      <c r="L125" s="241"/>
      <c r="M125" s="242"/>
    </row>
    <row r="126" spans="1:13" ht="15" thickTop="1">
      <c r="A126" s="46"/>
      <c r="B126" s="40"/>
      <c r="C126" s="40"/>
      <c r="D126" s="40"/>
      <c r="E126" s="47"/>
      <c r="F126" s="40"/>
      <c r="G126" s="40"/>
      <c r="H126" s="48"/>
      <c r="I126" s="49"/>
      <c r="J126" s="49"/>
      <c r="K126" s="49"/>
      <c r="L126" s="49"/>
      <c r="M126" s="50"/>
    </row>
    <row r="127" spans="1:13" ht="15.75" thickBot="1">
      <c r="A127" s="51" t="s">
        <v>260</v>
      </c>
      <c r="B127" s="243" t="s">
        <v>21</v>
      </c>
      <c r="C127" s="244"/>
      <c r="D127" s="52"/>
      <c r="E127" s="53" t="s">
        <v>261</v>
      </c>
      <c r="F127" s="243" t="s">
        <v>54</v>
      </c>
      <c r="G127" s="245"/>
      <c r="H127" s="245"/>
      <c r="I127" s="245"/>
      <c r="J127" s="245"/>
      <c r="K127" s="245"/>
      <c r="L127" s="245"/>
      <c r="M127" s="96"/>
    </row>
    <row r="128" spans="1:13" ht="12.75">
      <c r="A128" s="54" t="s">
        <v>262</v>
      </c>
      <c r="B128" s="246" t="s">
        <v>93</v>
      </c>
      <c r="C128" s="247"/>
      <c r="D128" s="55"/>
      <c r="E128" s="56" t="s">
        <v>263</v>
      </c>
      <c r="F128" s="246" t="s">
        <v>53</v>
      </c>
      <c r="G128" s="248"/>
      <c r="H128" s="248"/>
      <c r="I128" s="248"/>
      <c r="J128" s="248"/>
      <c r="K128" s="248"/>
      <c r="L128" s="248"/>
      <c r="M128" s="249"/>
    </row>
    <row r="129" spans="1:13" ht="12.75">
      <c r="A129" s="57" t="s">
        <v>264</v>
      </c>
      <c r="B129" s="250" t="s">
        <v>114</v>
      </c>
      <c r="C129" s="251"/>
      <c r="D129" s="55"/>
      <c r="E129" s="58" t="s">
        <v>265</v>
      </c>
      <c r="F129" s="252" t="s">
        <v>119</v>
      </c>
      <c r="G129" s="253"/>
      <c r="H129" s="253"/>
      <c r="I129" s="253"/>
      <c r="J129" s="253"/>
      <c r="K129" s="253"/>
      <c r="L129" s="253"/>
      <c r="M129" s="254"/>
    </row>
    <row r="130" spans="1:13" ht="12.75">
      <c r="A130" s="57" t="s">
        <v>266</v>
      </c>
      <c r="B130" s="250" t="s">
        <v>439</v>
      </c>
      <c r="C130" s="251"/>
      <c r="D130" s="55"/>
      <c r="E130" s="59" t="s">
        <v>267</v>
      </c>
      <c r="F130" s="252" t="s">
        <v>109</v>
      </c>
      <c r="G130" s="253"/>
      <c r="H130" s="253"/>
      <c r="I130" s="253"/>
      <c r="J130" s="253"/>
      <c r="K130" s="253"/>
      <c r="L130" s="253"/>
      <c r="M130" s="254"/>
    </row>
    <row r="131" spans="1:13" ht="15">
      <c r="A131" s="41"/>
      <c r="B131" s="40"/>
      <c r="C131" s="40"/>
      <c r="D131" s="40"/>
      <c r="E131" s="47"/>
      <c r="F131" s="60"/>
      <c r="G131" s="60"/>
      <c r="H131" s="60"/>
      <c r="I131" s="40"/>
      <c r="J131" s="40"/>
      <c r="K131" s="40"/>
      <c r="L131" s="61"/>
      <c r="M131" s="62"/>
    </row>
    <row r="132" spans="1:13" ht="15">
      <c r="A132" s="63" t="s">
        <v>268</v>
      </c>
      <c r="B132" s="40"/>
      <c r="C132" s="40"/>
      <c r="D132" s="40"/>
      <c r="E132" s="58">
        <v>1</v>
      </c>
      <c r="F132" s="58">
        <v>2</v>
      </c>
      <c r="G132" s="58">
        <v>3</v>
      </c>
      <c r="H132" s="58">
        <v>4</v>
      </c>
      <c r="I132" s="58">
        <v>5</v>
      </c>
      <c r="J132" s="255" t="s">
        <v>7</v>
      </c>
      <c r="K132" s="256"/>
      <c r="L132" s="58" t="s">
        <v>269</v>
      </c>
      <c r="M132" s="64" t="s">
        <v>270</v>
      </c>
    </row>
    <row r="133" spans="1:13" ht="12.75">
      <c r="A133" s="65" t="s">
        <v>271</v>
      </c>
      <c r="B133" s="66" t="str">
        <f>IF(B128&gt;"",B128,"")</f>
        <v>Hyttinen Aleksi</v>
      </c>
      <c r="C133" s="66" t="str">
        <f>IF(F128&gt;"",F128,"")</f>
        <v>Myllärinen Markus</v>
      </c>
      <c r="D133" s="67"/>
      <c r="E133" s="68">
        <v>-8</v>
      </c>
      <c r="F133" s="68">
        <v>-6</v>
      </c>
      <c r="G133" s="68">
        <v>8</v>
      </c>
      <c r="H133" s="68">
        <v>-8</v>
      </c>
      <c r="I133" s="68"/>
      <c r="J133" s="69">
        <f>IF(ISBLANK(E133),"",COUNTIF(E133:I133,"&gt;=0"))</f>
        <v>1</v>
      </c>
      <c r="K133" s="69">
        <f>IF(ISBLANK(E133),"",(IF(LEFT(E133,1)="-",1,0)+IF(LEFT(F133,1)="-",1,0)+IF(LEFT(G133,1)="-",1,0)+IF(LEFT(H133,1)="-",1,0)+IF(LEFT(I133,1)="-",1,0)))</f>
        <v>3</v>
      </c>
      <c r="L133" s="70">
        <f aca="true" t="shared" si="5" ref="L133:M137">IF(J133=3,1,"")</f>
      </c>
      <c r="M133" s="71">
        <f t="shared" si="5"/>
        <v>1</v>
      </c>
    </row>
    <row r="134" spans="1:13" ht="12.75">
      <c r="A134" s="65" t="s">
        <v>272</v>
      </c>
      <c r="B134" s="66" t="str">
        <f>IF(B129&gt;"",B129,"")</f>
        <v>Pulkkinen Jyri</v>
      </c>
      <c r="C134" s="66" t="str">
        <f>IF(F129&gt;"",F129,"")</f>
        <v>Jokinen Paul</v>
      </c>
      <c r="D134" s="67"/>
      <c r="E134" s="68">
        <v>2</v>
      </c>
      <c r="F134" s="68">
        <v>10</v>
      </c>
      <c r="G134" s="68">
        <v>8</v>
      </c>
      <c r="H134" s="68"/>
      <c r="I134" s="68"/>
      <c r="J134" s="69">
        <f>IF(ISBLANK(E134),"",COUNTIF(E134:I134,"&gt;=0"))</f>
        <v>3</v>
      </c>
      <c r="K134" s="69">
        <f>IF(ISBLANK(E134),"",(IF(LEFT(E134,1)="-",1,0)+IF(LEFT(F134,1)="-",1,0)+IF(LEFT(G134,1)="-",1,0)+IF(LEFT(H134,1)="-",1,0)+IF(LEFT(I134,1)="-",1,0)))</f>
        <v>0</v>
      </c>
      <c r="L134" s="70">
        <f t="shared" si="5"/>
        <v>1</v>
      </c>
      <c r="M134" s="71">
        <f t="shared" si="5"/>
      </c>
    </row>
    <row r="135" spans="1:13" ht="12.75">
      <c r="A135" s="65" t="s">
        <v>273</v>
      </c>
      <c r="B135" s="66" t="str">
        <f>IF(B130&gt;"",B130,"")</f>
        <v>Nestorov Maxim</v>
      </c>
      <c r="C135" s="66" t="str">
        <f>IF(F130&gt;"",F130,"")</f>
        <v>Jokinen Janne</v>
      </c>
      <c r="D135" s="67"/>
      <c r="E135" s="68">
        <v>-8</v>
      </c>
      <c r="F135" s="68">
        <v>-4</v>
      </c>
      <c r="G135" s="68">
        <v>-8</v>
      </c>
      <c r="H135" s="68"/>
      <c r="I135" s="68"/>
      <c r="J135" s="69">
        <f>IF(ISBLANK(E135),"",COUNTIF(E135:I135,"&gt;=0"))</f>
        <v>0</v>
      </c>
      <c r="K135" s="69">
        <f>IF(ISBLANK(E135),"",(IF(LEFT(E135,1)="-",1,0)+IF(LEFT(F135,1)="-",1,0)+IF(LEFT(G135,1)="-",1,0)+IF(LEFT(H135,1)="-",1,0)+IF(LEFT(I135,1)="-",1,0)))</f>
        <v>3</v>
      </c>
      <c r="L135" s="70">
        <f t="shared" si="5"/>
      </c>
      <c r="M135" s="71">
        <f t="shared" si="5"/>
        <v>1</v>
      </c>
    </row>
    <row r="136" spans="1:13" ht="12.75">
      <c r="A136" s="65" t="s">
        <v>274</v>
      </c>
      <c r="B136" s="66" t="str">
        <f>IF(B128&gt;"",B128,"")</f>
        <v>Hyttinen Aleksi</v>
      </c>
      <c r="C136" s="66" t="str">
        <f>IF(F129&gt;"",F129,"")</f>
        <v>Jokinen Paul</v>
      </c>
      <c r="D136" s="67"/>
      <c r="E136" s="68">
        <v>-11</v>
      </c>
      <c r="F136" s="68">
        <v>6</v>
      </c>
      <c r="G136" s="68">
        <v>10</v>
      </c>
      <c r="H136" s="68">
        <v>7</v>
      </c>
      <c r="I136" s="68"/>
      <c r="J136" s="69">
        <f>IF(ISBLANK(E136),"",COUNTIF(E136:I136,"&gt;=0"))</f>
        <v>3</v>
      </c>
      <c r="K136" s="69">
        <f>IF(ISBLANK(E136),"",(IF(LEFT(E136,1)="-",1,0)+IF(LEFT(F136,1)="-",1,0)+IF(LEFT(G136,1)="-",1,0)+IF(LEFT(H136,1)="-",1,0)+IF(LEFT(I136,1)="-",1,0)))</f>
        <v>1</v>
      </c>
      <c r="L136" s="70">
        <f t="shared" si="5"/>
        <v>1</v>
      </c>
      <c r="M136" s="71">
        <f t="shared" si="5"/>
      </c>
    </row>
    <row r="137" spans="1:13" ht="12.75">
      <c r="A137" s="65" t="s">
        <v>275</v>
      </c>
      <c r="B137" s="66" t="str">
        <f>IF(B129&gt;"",B129,"")</f>
        <v>Pulkkinen Jyri</v>
      </c>
      <c r="C137" s="66" t="str">
        <f>IF(F128&gt;"",F128,"")</f>
        <v>Myllärinen Markus</v>
      </c>
      <c r="D137" s="67"/>
      <c r="E137" s="68">
        <v>-6</v>
      </c>
      <c r="F137" s="68">
        <v>9</v>
      </c>
      <c r="G137" s="68">
        <v>10</v>
      </c>
      <c r="H137" s="68">
        <v>-7</v>
      </c>
      <c r="I137" s="68">
        <v>9</v>
      </c>
      <c r="J137" s="69">
        <f>IF(ISBLANK(E137),"",COUNTIF(E137:I137,"&gt;=0"))</f>
        <v>3</v>
      </c>
      <c r="K137" s="69">
        <f>IF(ISBLANK(E137),"",(IF(LEFT(E137,1)="-",1,0)+IF(LEFT(F137,1)="-",1,0)+IF(LEFT(G137,1)="-",1,0)+IF(LEFT(H137,1)="-",1,0)+IF(LEFT(I137,1)="-",1,0)))</f>
        <v>2</v>
      </c>
      <c r="L137" s="70">
        <f t="shared" si="5"/>
        <v>1</v>
      </c>
      <c r="M137" s="71">
        <f t="shared" si="5"/>
      </c>
    </row>
    <row r="138" spans="1:13" ht="15">
      <c r="A138" s="41"/>
      <c r="B138" s="40"/>
      <c r="C138" s="40"/>
      <c r="D138" s="40"/>
      <c r="E138" s="40"/>
      <c r="F138" s="40"/>
      <c r="G138" s="40"/>
      <c r="H138" s="257" t="s">
        <v>276</v>
      </c>
      <c r="I138" s="258"/>
      <c r="J138" s="72">
        <f>SUM(J133:J137)</f>
        <v>10</v>
      </c>
      <c r="K138" s="72">
        <f>SUM(K133:K137)</f>
        <v>9</v>
      </c>
      <c r="L138" s="72">
        <f>SUM(L133:L137)</f>
        <v>3</v>
      </c>
      <c r="M138" s="73">
        <f>SUM(M133:M137)</f>
        <v>2</v>
      </c>
    </row>
    <row r="139" spans="1:13" ht="15">
      <c r="A139" s="74" t="s">
        <v>277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62"/>
    </row>
    <row r="140" spans="1:13" ht="15">
      <c r="A140" s="75" t="s">
        <v>278</v>
      </c>
      <c r="B140" s="76"/>
      <c r="C140" s="76" t="s">
        <v>279</v>
      </c>
      <c r="D140" s="76"/>
      <c r="E140" s="76"/>
      <c r="F140" s="76" t="s">
        <v>29</v>
      </c>
      <c r="G140" s="76"/>
      <c r="H140" s="76"/>
      <c r="I140" s="77" t="s">
        <v>280</v>
      </c>
      <c r="J140" s="40"/>
      <c r="K140" s="40"/>
      <c r="L140" s="40"/>
      <c r="M140" s="62"/>
    </row>
    <row r="141" spans="1:13" ht="18" thickBot="1">
      <c r="A141" s="41"/>
      <c r="B141" s="40"/>
      <c r="C141" s="40"/>
      <c r="D141" s="40"/>
      <c r="E141" s="40"/>
      <c r="F141" s="40"/>
      <c r="G141" s="40"/>
      <c r="H141" s="40"/>
      <c r="I141" s="259" t="str">
        <f>IF(L138=3,B127,IF(M138=3,F127,""))</f>
        <v>KuPTS</v>
      </c>
      <c r="J141" s="259"/>
      <c r="K141" s="259"/>
      <c r="L141" s="259"/>
      <c r="M141" s="87"/>
    </row>
    <row r="142" spans="1:13" ht="18" thickBot="1">
      <c r="A142" s="78"/>
      <c r="B142" s="79"/>
      <c r="C142" s="79"/>
      <c r="D142" s="79"/>
      <c r="E142" s="79"/>
      <c r="F142" s="79"/>
      <c r="G142" s="79"/>
      <c r="H142" s="79"/>
      <c r="I142" s="80"/>
      <c r="J142" s="80"/>
      <c r="K142" s="80"/>
      <c r="L142" s="80"/>
      <c r="M142" s="81"/>
    </row>
    <row r="143" ht="13.5" thickTop="1"/>
  </sheetData>
  <sheetProtection/>
  <mergeCells count="120">
    <mergeCell ref="I141:M141"/>
    <mergeCell ref="B129:C129"/>
    <mergeCell ref="F129:M129"/>
    <mergeCell ref="B130:C130"/>
    <mergeCell ref="F130:M130"/>
    <mergeCell ref="J132:K132"/>
    <mergeCell ref="H138:I138"/>
    <mergeCell ref="E125:F125"/>
    <mergeCell ref="G125:I125"/>
    <mergeCell ref="K125:M125"/>
    <mergeCell ref="B127:C127"/>
    <mergeCell ref="F127:M127"/>
    <mergeCell ref="B128:C128"/>
    <mergeCell ref="F128:M128"/>
    <mergeCell ref="I117:M117"/>
    <mergeCell ref="E122:F122"/>
    <mergeCell ref="G122:M122"/>
    <mergeCell ref="E123:F123"/>
    <mergeCell ref="G123:M123"/>
    <mergeCell ref="E124:F124"/>
    <mergeCell ref="G124:M124"/>
    <mergeCell ref="B105:C105"/>
    <mergeCell ref="F105:M105"/>
    <mergeCell ref="B106:C106"/>
    <mergeCell ref="F106:M106"/>
    <mergeCell ref="J108:K108"/>
    <mergeCell ref="H114:I114"/>
    <mergeCell ref="E101:F101"/>
    <mergeCell ref="G101:I101"/>
    <mergeCell ref="K101:M101"/>
    <mergeCell ref="B103:C103"/>
    <mergeCell ref="F103:M103"/>
    <mergeCell ref="B104:C104"/>
    <mergeCell ref="F104:M104"/>
    <mergeCell ref="I93:M93"/>
    <mergeCell ref="E98:F98"/>
    <mergeCell ref="G98:M98"/>
    <mergeCell ref="E99:F99"/>
    <mergeCell ref="G99:M99"/>
    <mergeCell ref="E100:F100"/>
    <mergeCell ref="G100:M100"/>
    <mergeCell ref="B81:C81"/>
    <mergeCell ref="F81:M81"/>
    <mergeCell ref="B82:C82"/>
    <mergeCell ref="F82:M82"/>
    <mergeCell ref="J84:K84"/>
    <mergeCell ref="H90:I90"/>
    <mergeCell ref="E77:F77"/>
    <mergeCell ref="G77:I77"/>
    <mergeCell ref="K77:M77"/>
    <mergeCell ref="B79:C79"/>
    <mergeCell ref="F79:M79"/>
    <mergeCell ref="B80:C80"/>
    <mergeCell ref="F80:M80"/>
    <mergeCell ref="I69:M69"/>
    <mergeCell ref="E74:F74"/>
    <mergeCell ref="G74:M74"/>
    <mergeCell ref="E75:F75"/>
    <mergeCell ref="G75:M75"/>
    <mergeCell ref="E76:F76"/>
    <mergeCell ref="G76:M76"/>
    <mergeCell ref="B57:C57"/>
    <mergeCell ref="F57:M57"/>
    <mergeCell ref="B58:C58"/>
    <mergeCell ref="F58:M58"/>
    <mergeCell ref="J60:K60"/>
    <mergeCell ref="H66:I66"/>
    <mergeCell ref="E53:F53"/>
    <mergeCell ref="G53:I53"/>
    <mergeCell ref="K53:M53"/>
    <mergeCell ref="B55:C55"/>
    <mergeCell ref="F55:M55"/>
    <mergeCell ref="B56:C56"/>
    <mergeCell ref="F56:M56"/>
    <mergeCell ref="I45:M45"/>
    <mergeCell ref="E50:F50"/>
    <mergeCell ref="G50:M50"/>
    <mergeCell ref="E51:F51"/>
    <mergeCell ref="G51:M51"/>
    <mergeCell ref="E52:F52"/>
    <mergeCell ref="G52:M52"/>
    <mergeCell ref="B33:C33"/>
    <mergeCell ref="F33:M33"/>
    <mergeCell ref="B34:C34"/>
    <mergeCell ref="F34:M34"/>
    <mergeCell ref="J36:K36"/>
    <mergeCell ref="H42:I42"/>
    <mergeCell ref="E29:F29"/>
    <mergeCell ref="G29:I29"/>
    <mergeCell ref="K29:M29"/>
    <mergeCell ref="B31:C31"/>
    <mergeCell ref="F31:M31"/>
    <mergeCell ref="B32:C32"/>
    <mergeCell ref="F32:M32"/>
    <mergeCell ref="I21:M21"/>
    <mergeCell ref="E26:F26"/>
    <mergeCell ref="G26:M26"/>
    <mergeCell ref="E27:F27"/>
    <mergeCell ref="G27:M27"/>
    <mergeCell ref="E28:F28"/>
    <mergeCell ref="G28:M28"/>
    <mergeCell ref="B9:C9"/>
    <mergeCell ref="F9:M9"/>
    <mergeCell ref="B10:C10"/>
    <mergeCell ref="F10:M10"/>
    <mergeCell ref="J12:K12"/>
    <mergeCell ref="H18:I18"/>
    <mergeCell ref="E5:F5"/>
    <mergeCell ref="G5:I5"/>
    <mergeCell ref="K5:M5"/>
    <mergeCell ref="B7:C7"/>
    <mergeCell ref="F7:M7"/>
    <mergeCell ref="B8:C8"/>
    <mergeCell ref="F8:M8"/>
    <mergeCell ref="E2:F2"/>
    <mergeCell ref="G2:M2"/>
    <mergeCell ref="E3:F3"/>
    <mergeCell ref="G3:M3"/>
    <mergeCell ref="E4:F4"/>
    <mergeCell ref="G4:M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.140625" style="0" customWidth="1"/>
    <col min="2" max="2" width="6.421875" style="0" customWidth="1"/>
    <col min="3" max="3" width="16.57421875" style="0" customWidth="1"/>
    <col min="4" max="4" width="13.00390625" style="0" customWidth="1"/>
    <col min="5" max="7" width="17.140625" style="0" customWidth="1"/>
    <col min="8" max="8" width="8.57421875" style="0" customWidth="1"/>
  </cols>
  <sheetData>
    <row r="2" spans="1:8" ht="18" customHeight="1">
      <c r="A2" s="1"/>
      <c r="B2" s="2" t="s">
        <v>0</v>
      </c>
      <c r="C2" s="3"/>
      <c r="D2" s="3"/>
      <c r="E2" s="4"/>
      <c r="F2" s="5"/>
      <c r="G2" s="6"/>
      <c r="H2" s="6"/>
    </row>
    <row r="3" spans="1:8" ht="15" customHeight="1">
      <c r="A3" s="1"/>
      <c r="B3" s="8" t="s">
        <v>185</v>
      </c>
      <c r="C3" s="7"/>
      <c r="D3" s="7"/>
      <c r="E3" s="9"/>
      <c r="F3" s="5"/>
      <c r="G3" s="6"/>
      <c r="H3" s="6"/>
    </row>
    <row r="4" spans="1:8" ht="15" customHeight="1">
      <c r="A4" s="1"/>
      <c r="B4" s="10" t="s">
        <v>297</v>
      </c>
      <c r="C4" s="11"/>
      <c r="D4" s="11"/>
      <c r="E4" s="12"/>
      <c r="F4" s="5"/>
      <c r="G4" s="6"/>
      <c r="H4" s="6"/>
    </row>
    <row r="5" spans="1:8" ht="15" customHeight="1">
      <c r="A5" s="13"/>
      <c r="B5" s="14"/>
      <c r="C5" s="14"/>
      <c r="D5" s="14"/>
      <c r="E5" s="24"/>
      <c r="F5" s="6"/>
      <c r="G5" s="6"/>
      <c r="H5" s="6"/>
    </row>
    <row r="6" spans="1:8" ht="13.5" customHeight="1">
      <c r="A6" s="25"/>
      <c r="B6" s="25" t="s">
        <v>3</v>
      </c>
      <c r="C6" s="25" t="s">
        <v>130</v>
      </c>
      <c r="D6" s="25" t="s">
        <v>5</v>
      </c>
      <c r="E6" s="5"/>
      <c r="F6" s="6"/>
      <c r="G6" s="6"/>
      <c r="H6" s="32"/>
    </row>
    <row r="7" spans="1:8" ht="13.5" customHeight="1">
      <c r="A7" s="26" t="s">
        <v>10</v>
      </c>
      <c r="B7" s="26" t="s">
        <v>186</v>
      </c>
      <c r="C7" s="26" t="s">
        <v>71</v>
      </c>
      <c r="D7" s="26"/>
      <c r="E7" s="27" t="s">
        <v>71</v>
      </c>
      <c r="F7" s="6"/>
      <c r="G7" s="6"/>
      <c r="H7" s="32"/>
    </row>
    <row r="8" spans="1:8" ht="13.5" customHeight="1">
      <c r="A8" s="26" t="s">
        <v>14</v>
      </c>
      <c r="B8" s="26" t="s">
        <v>149</v>
      </c>
      <c r="C8" s="26" t="s">
        <v>54</v>
      </c>
      <c r="D8" s="26"/>
      <c r="E8" s="28" t="s">
        <v>282</v>
      </c>
      <c r="F8" s="27" t="s">
        <v>71</v>
      </c>
      <c r="G8" s="6"/>
      <c r="H8" s="32"/>
    </row>
    <row r="9" spans="1:8" ht="13.5" customHeight="1">
      <c r="A9" s="25" t="s">
        <v>18</v>
      </c>
      <c r="B9" s="25" t="s">
        <v>131</v>
      </c>
      <c r="C9" s="25" t="s">
        <v>36</v>
      </c>
      <c r="D9" s="25"/>
      <c r="E9" s="29" t="s">
        <v>188</v>
      </c>
      <c r="F9" s="28" t="s">
        <v>287</v>
      </c>
      <c r="G9" s="5"/>
      <c r="H9" s="32"/>
    </row>
    <row r="10" spans="1:8" ht="13.5" customHeight="1">
      <c r="A10" s="25" t="s">
        <v>22</v>
      </c>
      <c r="B10" s="25" t="s">
        <v>187</v>
      </c>
      <c r="C10" s="25" t="s">
        <v>188</v>
      </c>
      <c r="D10" s="25"/>
      <c r="E10" s="30" t="s">
        <v>287</v>
      </c>
      <c r="F10" s="1"/>
      <c r="G10" s="29" t="s">
        <v>71</v>
      </c>
      <c r="H10" s="33"/>
    </row>
    <row r="11" spans="1:8" ht="13.5" customHeight="1">
      <c r="A11" s="26" t="s">
        <v>134</v>
      </c>
      <c r="B11" s="26" t="s">
        <v>189</v>
      </c>
      <c r="C11" s="26" t="s">
        <v>190</v>
      </c>
      <c r="D11" s="26"/>
      <c r="E11" s="27" t="s">
        <v>190</v>
      </c>
      <c r="F11" s="1"/>
      <c r="G11" s="28" t="s">
        <v>287</v>
      </c>
      <c r="H11" s="33"/>
    </row>
    <row r="12" spans="1:8" ht="13.5" customHeight="1">
      <c r="A12" s="26" t="s">
        <v>136</v>
      </c>
      <c r="B12" s="26" t="s">
        <v>182</v>
      </c>
      <c r="C12" s="26" t="s">
        <v>21</v>
      </c>
      <c r="D12" s="26"/>
      <c r="E12" s="28" t="s">
        <v>282</v>
      </c>
      <c r="F12" s="29" t="s">
        <v>190</v>
      </c>
      <c r="G12" s="5"/>
      <c r="H12" s="32"/>
    </row>
    <row r="13" spans="1:8" ht="13.5" customHeight="1">
      <c r="A13" s="25" t="s">
        <v>138</v>
      </c>
      <c r="B13" s="25" t="s">
        <v>161</v>
      </c>
      <c r="C13" s="25" t="s">
        <v>184</v>
      </c>
      <c r="D13" s="25"/>
      <c r="E13" s="29" t="s">
        <v>192</v>
      </c>
      <c r="F13" s="30" t="s">
        <v>302</v>
      </c>
      <c r="G13" s="6"/>
      <c r="H13" s="32"/>
    </row>
    <row r="14" spans="1:8" ht="13.5" customHeight="1">
      <c r="A14" s="25" t="s">
        <v>139</v>
      </c>
      <c r="B14" s="25" t="s">
        <v>191</v>
      </c>
      <c r="C14" s="25" t="s">
        <v>192</v>
      </c>
      <c r="D14" s="25"/>
      <c r="E14" s="30" t="s">
        <v>282</v>
      </c>
      <c r="F14" s="6"/>
      <c r="G14" s="6"/>
      <c r="H14" s="32"/>
    </row>
    <row r="15" spans="1:8" ht="15" customHeight="1">
      <c r="A15" s="31"/>
      <c r="B15" s="31"/>
      <c r="C15" s="31"/>
      <c r="D15" s="31"/>
      <c r="E15" s="23"/>
      <c r="F15" s="23"/>
      <c r="G15" s="23"/>
      <c r="H15" s="34"/>
    </row>
  </sheetData>
  <sheetProtection selectLockedCells="1" selectUnlockedCells="1"/>
  <printOptions/>
  <pageMargins left="0.2" right="0.2" top="0.2" bottom="0.3" header="0.5118055555555555" footer="0.511805555555555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0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5.7109375" style="0" customWidth="1"/>
    <col min="2" max="2" width="18.421875" style="0" customWidth="1"/>
    <col min="3" max="3" width="19.421875" style="0" customWidth="1"/>
    <col min="4" max="4" width="2.28125" style="0" customWidth="1"/>
    <col min="5" max="5" width="5.28125" style="0" customWidth="1"/>
    <col min="6" max="6" width="6.00390625" style="0" customWidth="1"/>
    <col min="7" max="7" width="5.140625" style="0" customWidth="1"/>
    <col min="8" max="9" width="5.00390625" style="0" customWidth="1"/>
    <col min="10" max="11" width="3.8515625" style="0" customWidth="1"/>
    <col min="12" max="12" width="4.7109375" style="0" customWidth="1"/>
    <col min="13" max="13" width="5.00390625" style="0" customWidth="1"/>
  </cols>
  <sheetData>
    <row r="1" spans="1:13" ht="15.75" thickTop="1">
      <c r="A1" s="35"/>
      <c r="B1" s="36"/>
      <c r="C1" s="36"/>
      <c r="D1" s="36"/>
      <c r="E1" s="99" t="s">
        <v>253</v>
      </c>
      <c r="F1" s="99"/>
      <c r="G1" s="100" t="s">
        <v>283</v>
      </c>
      <c r="H1" s="100"/>
      <c r="I1" s="100"/>
      <c r="J1" s="100"/>
      <c r="K1" s="100"/>
      <c r="L1" s="100"/>
      <c r="M1" s="100"/>
    </row>
    <row r="2" spans="1:13" ht="15">
      <c r="A2" s="37"/>
      <c r="B2" s="38" t="s">
        <v>254</v>
      </c>
      <c r="C2" s="39"/>
      <c r="D2" s="40"/>
      <c r="E2" s="101" t="s">
        <v>255</v>
      </c>
      <c r="F2" s="101"/>
      <c r="G2" s="102" t="s">
        <v>281</v>
      </c>
      <c r="H2" s="102"/>
      <c r="I2" s="102"/>
      <c r="J2" s="102"/>
      <c r="K2" s="102"/>
      <c r="L2" s="102"/>
      <c r="M2" s="102"/>
    </row>
    <row r="3" spans="1:13" ht="15">
      <c r="A3" s="41"/>
      <c r="B3" s="42"/>
      <c r="C3" s="40"/>
      <c r="D3" s="40"/>
      <c r="E3" s="103" t="s">
        <v>256</v>
      </c>
      <c r="F3" s="103"/>
      <c r="G3" s="104" t="s">
        <v>183</v>
      </c>
      <c r="H3" s="104"/>
      <c r="I3" s="104"/>
      <c r="J3" s="104"/>
      <c r="K3" s="104"/>
      <c r="L3" s="104"/>
      <c r="M3" s="104"/>
    </row>
    <row r="4" spans="1:13" ht="21" thickBot="1">
      <c r="A4" s="43"/>
      <c r="B4" s="44" t="s">
        <v>257</v>
      </c>
      <c r="C4" s="40"/>
      <c r="D4" s="40"/>
      <c r="E4" s="92" t="s">
        <v>258</v>
      </c>
      <c r="F4" s="92"/>
      <c r="G4" s="93">
        <v>43792</v>
      </c>
      <c r="H4" s="93"/>
      <c r="I4" s="93"/>
      <c r="J4" s="45" t="s">
        <v>259</v>
      </c>
      <c r="K4" s="94" t="s">
        <v>285</v>
      </c>
      <c r="L4" s="94"/>
      <c r="M4" s="94"/>
    </row>
    <row r="5" spans="1:13" ht="15" thickTop="1">
      <c r="A5" s="46"/>
      <c r="B5" s="40"/>
      <c r="C5" s="40"/>
      <c r="D5" s="40"/>
      <c r="E5" s="47"/>
      <c r="F5" s="40"/>
      <c r="G5" s="40"/>
      <c r="H5" s="48"/>
      <c r="I5" s="49"/>
      <c r="J5" s="49"/>
      <c r="K5" s="49"/>
      <c r="L5" s="49"/>
      <c r="M5" s="50"/>
    </row>
    <row r="6" spans="1:13" ht="15.75" thickBot="1">
      <c r="A6" s="51" t="s">
        <v>260</v>
      </c>
      <c r="B6" s="95" t="s">
        <v>192</v>
      </c>
      <c r="C6" s="95"/>
      <c r="D6" s="52"/>
      <c r="E6" s="53" t="s">
        <v>261</v>
      </c>
      <c r="F6" s="96" t="s">
        <v>184</v>
      </c>
      <c r="G6" s="96"/>
      <c r="H6" s="96"/>
      <c r="I6" s="96"/>
      <c r="J6" s="96"/>
      <c r="K6" s="96"/>
      <c r="L6" s="96"/>
      <c r="M6" s="96"/>
    </row>
    <row r="7" spans="1:13" ht="12.75">
      <c r="A7" s="54" t="s">
        <v>262</v>
      </c>
      <c r="B7" s="97" t="s">
        <v>12</v>
      </c>
      <c r="C7" s="97"/>
      <c r="D7" s="55"/>
      <c r="E7" s="56" t="s">
        <v>263</v>
      </c>
      <c r="F7" s="98" t="s">
        <v>41</v>
      </c>
      <c r="G7" s="98"/>
      <c r="H7" s="98"/>
      <c r="I7" s="98"/>
      <c r="J7" s="98"/>
      <c r="K7" s="98"/>
      <c r="L7" s="98"/>
      <c r="M7" s="98"/>
    </row>
    <row r="8" spans="1:13" ht="12.75">
      <c r="A8" s="57" t="s">
        <v>264</v>
      </c>
      <c r="B8" s="88" t="s">
        <v>289</v>
      </c>
      <c r="C8" s="88"/>
      <c r="D8" s="55"/>
      <c r="E8" s="58" t="s">
        <v>265</v>
      </c>
      <c r="F8" s="89" t="s">
        <v>83</v>
      </c>
      <c r="G8" s="89"/>
      <c r="H8" s="89"/>
      <c r="I8" s="89"/>
      <c r="J8" s="89"/>
      <c r="K8" s="89"/>
      <c r="L8" s="89"/>
      <c r="M8" s="89"/>
    </row>
    <row r="9" spans="1:13" ht="12.75">
      <c r="A9" s="57" t="s">
        <v>266</v>
      </c>
      <c r="B9" s="88" t="s">
        <v>290</v>
      </c>
      <c r="C9" s="88"/>
      <c r="D9" s="55"/>
      <c r="E9" s="59" t="s">
        <v>267</v>
      </c>
      <c r="F9" s="89" t="s">
        <v>67</v>
      </c>
      <c r="G9" s="89"/>
      <c r="H9" s="89"/>
      <c r="I9" s="89"/>
      <c r="J9" s="89"/>
      <c r="K9" s="89"/>
      <c r="L9" s="89"/>
      <c r="M9" s="89"/>
    </row>
    <row r="10" spans="1:13" ht="15">
      <c r="A10" s="41"/>
      <c r="B10" s="40"/>
      <c r="C10" s="40"/>
      <c r="D10" s="40"/>
      <c r="E10" s="47"/>
      <c r="F10" s="60"/>
      <c r="G10" s="60"/>
      <c r="H10" s="60"/>
      <c r="I10" s="40"/>
      <c r="J10" s="40"/>
      <c r="K10" s="40"/>
      <c r="L10" s="61"/>
      <c r="M10" s="62"/>
    </row>
    <row r="11" spans="1:13" ht="15">
      <c r="A11" s="63" t="s">
        <v>268</v>
      </c>
      <c r="B11" s="40"/>
      <c r="C11" s="40"/>
      <c r="D11" s="40"/>
      <c r="E11" s="58">
        <v>1</v>
      </c>
      <c r="F11" s="58">
        <v>2</v>
      </c>
      <c r="G11" s="58">
        <v>3</v>
      </c>
      <c r="H11" s="58">
        <v>4</v>
      </c>
      <c r="I11" s="58">
        <v>5</v>
      </c>
      <c r="J11" s="90" t="s">
        <v>7</v>
      </c>
      <c r="K11" s="90"/>
      <c r="L11" s="58" t="s">
        <v>269</v>
      </c>
      <c r="M11" s="64" t="s">
        <v>270</v>
      </c>
    </row>
    <row r="12" spans="1:13" ht="12.75">
      <c r="A12" s="65" t="s">
        <v>271</v>
      </c>
      <c r="B12" s="66" t="str">
        <f>IF(B7&gt;"",B7,"")</f>
        <v>Khosravi Sam</v>
      </c>
      <c r="C12" s="66" t="str">
        <f>IF(F7&gt;"",F7,"")</f>
        <v>Vesalainen Matias</v>
      </c>
      <c r="D12" s="67"/>
      <c r="E12" s="68">
        <v>4</v>
      </c>
      <c r="F12" s="68">
        <v>2</v>
      </c>
      <c r="G12" s="68">
        <v>8</v>
      </c>
      <c r="H12" s="68"/>
      <c r="I12" s="68"/>
      <c r="J12" s="69">
        <f>IF(ISBLANK(E12),"",COUNTIF(E12:I12,"&gt;=0"))</f>
        <v>3</v>
      </c>
      <c r="K12" s="69">
        <f>IF(ISBLANK(E12),"",(IF(LEFT(E12,1)="-",1,0)+IF(LEFT(F12,1)="-",1,0)+IF(LEFT(G12,1)="-",1,0)+IF(LEFT(H12,1)="-",1,0)+IF(LEFT(I12,1)="-",1,0)))</f>
        <v>0</v>
      </c>
      <c r="L12" s="70">
        <f aca="true" t="shared" si="0" ref="L12:M16">IF(J12=3,1,"")</f>
        <v>1</v>
      </c>
      <c r="M12" s="71">
        <f t="shared" si="0"/>
      </c>
    </row>
    <row r="13" spans="1:13" ht="12.75">
      <c r="A13" s="65" t="s">
        <v>272</v>
      </c>
      <c r="B13" s="66" t="str">
        <f>IF(B8&gt;"",B8,"")</f>
        <v>Naumi Alex</v>
      </c>
      <c r="C13" s="66" t="str">
        <f>IF(F8&gt;"",F8,"")</f>
        <v>Kanasuo Esa</v>
      </c>
      <c r="D13" s="67"/>
      <c r="E13" s="68">
        <v>9</v>
      </c>
      <c r="F13" s="68">
        <v>4</v>
      </c>
      <c r="G13" s="68">
        <v>5</v>
      </c>
      <c r="H13" s="68"/>
      <c r="I13" s="68"/>
      <c r="J13" s="69">
        <f>IF(ISBLANK(E13),"",COUNTIF(E13:I13,"&gt;=0"))</f>
        <v>3</v>
      </c>
      <c r="K13" s="69">
        <f>IF(ISBLANK(E13),"",(IF(LEFT(E13,1)="-",1,0)+IF(LEFT(F13,1)="-",1,0)+IF(LEFT(G13,1)="-",1,0)+IF(LEFT(H13,1)="-",1,0)+IF(LEFT(I13,1)="-",1,0)))</f>
        <v>0</v>
      </c>
      <c r="L13" s="70">
        <f t="shared" si="0"/>
        <v>1</v>
      </c>
      <c r="M13" s="71">
        <f t="shared" si="0"/>
      </c>
    </row>
    <row r="14" spans="1:13" ht="12.75">
      <c r="A14" s="65" t="s">
        <v>273</v>
      </c>
      <c r="B14" s="66" t="str">
        <f>IF(B9&gt;"",B9,"")</f>
        <v>Flemming Veikka</v>
      </c>
      <c r="C14" s="66" t="str">
        <f>IF(F9&gt;"",F9,"")</f>
        <v>Vesalainen Rasmus</v>
      </c>
      <c r="D14" s="67"/>
      <c r="E14" s="68">
        <v>3</v>
      </c>
      <c r="F14" s="68">
        <v>6</v>
      </c>
      <c r="G14" s="68">
        <v>1</v>
      </c>
      <c r="H14" s="68"/>
      <c r="I14" s="68"/>
      <c r="J14" s="69">
        <f>IF(ISBLANK(E14),"",COUNTIF(E14:I14,"&gt;=0"))</f>
        <v>3</v>
      </c>
      <c r="K14" s="69">
        <f>IF(ISBLANK(E14),"",(IF(LEFT(E14,1)="-",1,0)+IF(LEFT(F14,1)="-",1,0)+IF(LEFT(G14,1)="-",1,0)+IF(LEFT(H14,1)="-",1,0)+IF(LEFT(I14,1)="-",1,0)))</f>
        <v>0</v>
      </c>
      <c r="L14" s="70">
        <f t="shared" si="0"/>
        <v>1</v>
      </c>
      <c r="M14" s="71">
        <f t="shared" si="0"/>
      </c>
    </row>
    <row r="15" spans="1:13" ht="12.75">
      <c r="A15" s="65" t="s">
        <v>274</v>
      </c>
      <c r="B15" s="66" t="str">
        <f>IF(B7&gt;"",B7,"")</f>
        <v>Khosravi Sam</v>
      </c>
      <c r="C15" s="66" t="str">
        <f>IF(F8&gt;"",F8,"")</f>
        <v>Kanasuo Esa</v>
      </c>
      <c r="D15" s="67"/>
      <c r="E15" s="68"/>
      <c r="F15" s="68"/>
      <c r="G15" s="68"/>
      <c r="H15" s="68"/>
      <c r="I15" s="68"/>
      <c r="J15" s="69">
        <f>IF(ISBLANK(E15),"",COUNTIF(E15:I15,"&gt;=0"))</f>
      </c>
      <c r="K15" s="69">
        <f>IF(ISBLANK(E15),"",(IF(LEFT(E15,1)="-",1,0)+IF(LEFT(F15,1)="-",1,0)+IF(LEFT(G15,1)="-",1,0)+IF(LEFT(H15,1)="-",1,0)+IF(LEFT(I15,1)="-",1,0)))</f>
      </c>
      <c r="L15" s="70">
        <f t="shared" si="0"/>
      </c>
      <c r="M15" s="71">
        <f t="shared" si="0"/>
      </c>
    </row>
    <row r="16" spans="1:13" ht="12.75">
      <c r="A16" s="65" t="s">
        <v>275</v>
      </c>
      <c r="B16" s="66" t="str">
        <f>IF(B8&gt;"",B8,"")</f>
        <v>Naumi Alex</v>
      </c>
      <c r="C16" s="66" t="str">
        <f>IF(F7&gt;"",F7,"")</f>
        <v>Vesalainen Matias</v>
      </c>
      <c r="D16" s="67"/>
      <c r="E16" s="68"/>
      <c r="F16" s="68"/>
      <c r="G16" s="68"/>
      <c r="H16" s="68"/>
      <c r="I16" s="68"/>
      <c r="J16" s="69">
        <f>IF(ISBLANK(E16),"",COUNTIF(E16:I16,"&gt;=0"))</f>
      </c>
      <c r="K16" s="69">
        <f>IF(ISBLANK(E16),"",(IF(LEFT(E16,1)="-",1,0)+IF(LEFT(F16,1)="-",1,0)+IF(LEFT(G16,1)="-",1,0)+IF(LEFT(H16,1)="-",1,0)+IF(LEFT(I16,1)="-",1,0)))</f>
      </c>
      <c r="L16" s="70">
        <f t="shared" si="0"/>
      </c>
      <c r="M16" s="71">
        <f t="shared" si="0"/>
      </c>
    </row>
    <row r="17" spans="1:13" ht="15">
      <c r="A17" s="41"/>
      <c r="B17" s="40"/>
      <c r="C17" s="40"/>
      <c r="D17" s="40"/>
      <c r="E17" s="40"/>
      <c r="F17" s="40"/>
      <c r="G17" s="40"/>
      <c r="H17" s="91" t="s">
        <v>276</v>
      </c>
      <c r="I17" s="91"/>
      <c r="J17" s="72">
        <f>SUM(J12:J16)</f>
        <v>9</v>
      </c>
      <c r="K17" s="72">
        <f>SUM(K12:K16)</f>
        <v>0</v>
      </c>
      <c r="L17" s="72">
        <f>SUM(L12:L16)</f>
        <v>3</v>
      </c>
      <c r="M17" s="73">
        <f>SUM(M12:M16)</f>
        <v>0</v>
      </c>
    </row>
    <row r="18" spans="1:13" ht="15">
      <c r="A18" s="74" t="s">
        <v>277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62"/>
    </row>
    <row r="19" spans="1:13" ht="15">
      <c r="A19" s="75" t="s">
        <v>278</v>
      </c>
      <c r="B19" s="76"/>
      <c r="C19" s="76" t="s">
        <v>279</v>
      </c>
      <c r="D19" s="76"/>
      <c r="E19" s="76"/>
      <c r="F19" s="76" t="s">
        <v>29</v>
      </c>
      <c r="G19" s="76"/>
      <c r="H19" s="76"/>
      <c r="I19" s="77" t="s">
        <v>280</v>
      </c>
      <c r="J19" s="40"/>
      <c r="K19" s="40"/>
      <c r="L19" s="40"/>
      <c r="M19" s="62"/>
    </row>
    <row r="20" spans="1:13" ht="18" thickBot="1">
      <c r="A20" s="41"/>
      <c r="B20" s="40"/>
      <c r="C20" s="40"/>
      <c r="D20" s="40"/>
      <c r="E20" s="40"/>
      <c r="F20" s="40"/>
      <c r="G20" s="40"/>
      <c r="H20" s="40"/>
      <c r="I20" s="87" t="str">
        <f>IF(L17=3,B6,IF(M17=3,F6,""))</f>
        <v>KoKa 1</v>
      </c>
      <c r="J20" s="87"/>
      <c r="K20" s="87"/>
      <c r="L20" s="87"/>
      <c r="M20" s="87"/>
    </row>
    <row r="21" spans="1:13" ht="18" thickBot="1">
      <c r="A21" s="78"/>
      <c r="B21" s="79"/>
      <c r="C21" s="79"/>
      <c r="D21" s="79"/>
      <c r="E21" s="79"/>
      <c r="F21" s="79"/>
      <c r="G21" s="79"/>
      <c r="H21" s="79"/>
      <c r="I21" s="80"/>
      <c r="J21" s="80"/>
      <c r="K21" s="80"/>
      <c r="L21" s="80"/>
      <c r="M21" s="81"/>
    </row>
    <row r="22" spans="1:13" ht="18" thickTop="1">
      <c r="A22" s="83"/>
      <c r="B22" s="83"/>
      <c r="C22" s="83"/>
      <c r="D22" s="83"/>
      <c r="E22" s="83"/>
      <c r="F22" s="83"/>
      <c r="G22" s="83"/>
      <c r="H22" s="83"/>
      <c r="I22" s="84"/>
      <c r="J22" s="84"/>
      <c r="K22" s="84"/>
      <c r="L22" s="84"/>
      <c r="M22" s="84"/>
    </row>
    <row r="23" spans="1:13" ht="17.25">
      <c r="A23" s="83"/>
      <c r="B23" s="83"/>
      <c r="C23" s="83"/>
      <c r="D23" s="83"/>
      <c r="E23" s="83"/>
      <c r="F23" s="83"/>
      <c r="G23" s="83"/>
      <c r="H23" s="83"/>
      <c r="I23" s="84"/>
      <c r="J23" s="84"/>
      <c r="K23" s="84"/>
      <c r="L23" s="84"/>
      <c r="M23" s="84"/>
    </row>
    <row r="24" spans="1:13" ht="17.25">
      <c r="A24" s="83"/>
      <c r="B24" s="83"/>
      <c r="C24" s="83"/>
      <c r="D24" s="83"/>
      <c r="E24" s="83"/>
      <c r="F24" s="83"/>
      <c r="G24" s="83"/>
      <c r="H24" s="83"/>
      <c r="I24" s="84"/>
      <c r="J24" s="84"/>
      <c r="K24" s="84"/>
      <c r="L24" s="84"/>
      <c r="M24" s="84"/>
    </row>
    <row r="25" ht="13.5" thickBot="1"/>
    <row r="26" spans="1:13" ht="15.75" thickTop="1">
      <c r="A26" s="35"/>
      <c r="B26" s="36"/>
      <c r="C26" s="36"/>
      <c r="D26" s="36"/>
      <c r="E26" s="99" t="s">
        <v>253</v>
      </c>
      <c r="F26" s="99"/>
      <c r="G26" s="100" t="s">
        <v>0</v>
      </c>
      <c r="H26" s="100"/>
      <c r="I26" s="100"/>
      <c r="J26" s="100"/>
      <c r="K26" s="100"/>
      <c r="L26" s="100"/>
      <c r="M26" s="100"/>
    </row>
    <row r="27" spans="1:13" ht="15">
      <c r="A27" s="37"/>
      <c r="B27" s="38" t="s">
        <v>254</v>
      </c>
      <c r="C27" s="39"/>
      <c r="D27" s="40"/>
      <c r="E27" s="101" t="s">
        <v>255</v>
      </c>
      <c r="F27" s="101"/>
      <c r="G27" s="102" t="s">
        <v>281</v>
      </c>
      <c r="H27" s="102"/>
      <c r="I27" s="102"/>
      <c r="J27" s="102"/>
      <c r="K27" s="102"/>
      <c r="L27" s="102"/>
      <c r="M27" s="102"/>
    </row>
    <row r="28" spans="1:13" ht="15">
      <c r="A28" s="41"/>
      <c r="B28" s="42"/>
      <c r="C28" s="40"/>
      <c r="D28" s="40"/>
      <c r="E28" s="103" t="s">
        <v>256</v>
      </c>
      <c r="F28" s="103"/>
      <c r="G28" s="104" t="s">
        <v>183</v>
      </c>
      <c r="H28" s="104"/>
      <c r="I28" s="104"/>
      <c r="J28" s="104"/>
      <c r="K28" s="104"/>
      <c r="L28" s="104"/>
      <c r="M28" s="104"/>
    </row>
    <row r="29" spans="1:13" ht="21" thickBot="1">
      <c r="A29" s="43"/>
      <c r="B29" s="44" t="s">
        <v>257</v>
      </c>
      <c r="C29" s="40"/>
      <c r="D29" s="40"/>
      <c r="E29" s="92" t="s">
        <v>258</v>
      </c>
      <c r="F29" s="92"/>
      <c r="G29" s="93">
        <v>43792</v>
      </c>
      <c r="H29" s="93"/>
      <c r="I29" s="93"/>
      <c r="J29" s="45" t="s">
        <v>259</v>
      </c>
      <c r="K29" s="94" t="s">
        <v>285</v>
      </c>
      <c r="L29" s="94"/>
      <c r="M29" s="94"/>
    </row>
    <row r="30" spans="1:13" ht="15" thickTop="1">
      <c r="A30" s="46"/>
      <c r="B30" s="40"/>
      <c r="C30" s="40"/>
      <c r="D30" s="40"/>
      <c r="E30" s="47"/>
      <c r="F30" s="40"/>
      <c r="G30" s="40"/>
      <c r="H30" s="48"/>
      <c r="I30" s="49"/>
      <c r="J30" s="49"/>
      <c r="K30" s="49"/>
      <c r="L30" s="49"/>
      <c r="M30" s="50"/>
    </row>
    <row r="31" spans="1:13" ht="15.75" thickBot="1">
      <c r="A31" s="51" t="s">
        <v>260</v>
      </c>
      <c r="B31" s="95" t="s">
        <v>71</v>
      </c>
      <c r="C31" s="95"/>
      <c r="D31" s="52"/>
      <c r="E31" s="53" t="s">
        <v>261</v>
      </c>
      <c r="F31" s="96" t="s">
        <v>54</v>
      </c>
      <c r="G31" s="96"/>
      <c r="H31" s="96"/>
      <c r="I31" s="96"/>
      <c r="J31" s="96"/>
      <c r="K31" s="96"/>
      <c r="L31" s="96"/>
      <c r="M31" s="96"/>
    </row>
    <row r="32" spans="1:13" ht="12.75">
      <c r="A32" s="54" t="s">
        <v>262</v>
      </c>
      <c r="B32" s="97" t="s">
        <v>291</v>
      </c>
      <c r="C32" s="97"/>
      <c r="D32" s="55"/>
      <c r="E32" s="56" t="s">
        <v>263</v>
      </c>
      <c r="F32" s="98" t="s">
        <v>109</v>
      </c>
      <c r="G32" s="98"/>
      <c r="H32" s="98"/>
      <c r="I32" s="98"/>
      <c r="J32" s="98"/>
      <c r="K32" s="98"/>
      <c r="L32" s="98"/>
      <c r="M32" s="98"/>
    </row>
    <row r="33" spans="1:13" ht="12.75">
      <c r="A33" s="57" t="s">
        <v>264</v>
      </c>
      <c r="B33" s="88" t="s">
        <v>70</v>
      </c>
      <c r="C33" s="88"/>
      <c r="D33" s="55"/>
      <c r="E33" s="58" t="s">
        <v>265</v>
      </c>
      <c r="F33" s="89" t="s">
        <v>53</v>
      </c>
      <c r="G33" s="89"/>
      <c r="H33" s="89"/>
      <c r="I33" s="89"/>
      <c r="J33" s="89"/>
      <c r="K33" s="89"/>
      <c r="L33" s="89"/>
      <c r="M33" s="89"/>
    </row>
    <row r="34" spans="1:13" ht="12.75">
      <c r="A34" s="57" t="s">
        <v>266</v>
      </c>
      <c r="B34" s="88" t="s">
        <v>292</v>
      </c>
      <c r="C34" s="88"/>
      <c r="D34" s="55"/>
      <c r="E34" s="59" t="s">
        <v>267</v>
      </c>
      <c r="F34" s="89" t="s">
        <v>119</v>
      </c>
      <c r="G34" s="89"/>
      <c r="H34" s="89"/>
      <c r="I34" s="89"/>
      <c r="J34" s="89"/>
      <c r="K34" s="89"/>
      <c r="L34" s="89"/>
      <c r="M34" s="89"/>
    </row>
    <row r="35" spans="1:13" ht="15">
      <c r="A35" s="41"/>
      <c r="B35" s="40"/>
      <c r="C35" s="40"/>
      <c r="D35" s="40"/>
      <c r="E35" s="47"/>
      <c r="F35" s="60"/>
      <c r="G35" s="60"/>
      <c r="H35" s="60"/>
      <c r="I35" s="40"/>
      <c r="J35" s="40"/>
      <c r="K35" s="40"/>
      <c r="L35" s="61"/>
      <c r="M35" s="62"/>
    </row>
    <row r="36" spans="1:13" ht="15">
      <c r="A36" s="63" t="s">
        <v>268</v>
      </c>
      <c r="B36" s="40"/>
      <c r="C36" s="40"/>
      <c r="D36" s="40"/>
      <c r="E36" s="58">
        <v>1</v>
      </c>
      <c r="F36" s="58">
        <v>2</v>
      </c>
      <c r="G36" s="58">
        <v>3</v>
      </c>
      <c r="H36" s="58">
        <v>4</v>
      </c>
      <c r="I36" s="58">
        <v>5</v>
      </c>
      <c r="J36" s="90" t="s">
        <v>7</v>
      </c>
      <c r="K36" s="90"/>
      <c r="L36" s="58" t="s">
        <v>269</v>
      </c>
      <c r="M36" s="64" t="s">
        <v>270</v>
      </c>
    </row>
    <row r="37" spans="1:13" ht="12.75">
      <c r="A37" s="65" t="s">
        <v>271</v>
      </c>
      <c r="B37" s="66" t="str">
        <f>IF(B32&gt;"",B32,"")</f>
        <v>Tennilä Otto</v>
      </c>
      <c r="C37" s="66" t="str">
        <f>IF(F32&gt;"",F32,"")</f>
        <v>Jokinen Janne</v>
      </c>
      <c r="D37" s="67"/>
      <c r="E37" s="68">
        <v>7</v>
      </c>
      <c r="F37" s="68">
        <v>5</v>
      </c>
      <c r="G37" s="68">
        <v>9</v>
      </c>
      <c r="H37" s="68"/>
      <c r="I37" s="68"/>
      <c r="J37" s="69">
        <f>IF(ISBLANK(E37),"",COUNTIF(E37:I37,"&gt;=0"))</f>
        <v>3</v>
      </c>
      <c r="K37" s="69">
        <f>IF(ISBLANK(E37),"",(IF(LEFT(E37,1)="-",1,0)+IF(LEFT(F37,1)="-",1,0)+IF(LEFT(G37,1)="-",1,0)+IF(LEFT(H37,1)="-",1,0)+IF(LEFT(I37,1)="-",1,0)))</f>
        <v>0</v>
      </c>
      <c r="L37" s="70">
        <f aca="true" t="shared" si="1" ref="L37:M41">IF(J37=3,1,"")</f>
        <v>1</v>
      </c>
      <c r="M37" s="71">
        <f t="shared" si="1"/>
      </c>
    </row>
    <row r="38" spans="1:13" ht="12.75">
      <c r="A38" s="65" t="s">
        <v>272</v>
      </c>
      <c r="B38" s="66" t="str">
        <f>IF(B33&gt;"",B33,"")</f>
        <v>Lahtinen Jorma</v>
      </c>
      <c r="C38" s="66" t="str">
        <f>IF(F33&gt;"",F33,"")</f>
        <v>Myllärinen Markus</v>
      </c>
      <c r="D38" s="67"/>
      <c r="E38" s="68">
        <v>9</v>
      </c>
      <c r="F38" s="68">
        <v>7</v>
      </c>
      <c r="G38" s="68">
        <v>7</v>
      </c>
      <c r="H38" s="68"/>
      <c r="I38" s="68"/>
      <c r="J38" s="69">
        <f>IF(ISBLANK(E38),"",COUNTIF(E38:I38,"&gt;=0"))</f>
        <v>3</v>
      </c>
      <c r="K38" s="69">
        <f>IF(ISBLANK(E38),"",(IF(LEFT(E38,1)="-",1,0)+IF(LEFT(F38,1)="-",1,0)+IF(LEFT(G38,1)="-",1,0)+IF(LEFT(H38,1)="-",1,0)+IF(LEFT(I38,1)="-",1,0)))</f>
        <v>0</v>
      </c>
      <c r="L38" s="70">
        <f t="shared" si="1"/>
        <v>1</v>
      </c>
      <c r="M38" s="71">
        <f t="shared" si="1"/>
      </c>
    </row>
    <row r="39" spans="1:13" ht="12.75">
      <c r="A39" s="65" t="s">
        <v>273</v>
      </c>
      <c r="B39" s="66" t="str">
        <f>IF(B34&gt;"",B34,"")</f>
        <v>Koskinen Ari-Matti</v>
      </c>
      <c r="C39" s="66" t="str">
        <f>IF(F34&gt;"",F34,"")</f>
        <v>Jokinen Paul</v>
      </c>
      <c r="D39" s="67"/>
      <c r="E39" s="68">
        <v>-10</v>
      </c>
      <c r="F39" s="68">
        <v>3</v>
      </c>
      <c r="G39" s="68">
        <v>6</v>
      </c>
      <c r="H39" s="68">
        <v>5</v>
      </c>
      <c r="I39" s="68"/>
      <c r="J39" s="69">
        <f>IF(ISBLANK(E39),"",COUNTIF(E39:I39,"&gt;=0"))</f>
        <v>3</v>
      </c>
      <c r="K39" s="69">
        <f>IF(ISBLANK(E39),"",(IF(LEFT(E39,1)="-",1,0)+IF(LEFT(F39,1)="-",1,0)+IF(LEFT(G39,1)="-",1,0)+IF(LEFT(H39,1)="-",1,0)+IF(LEFT(I39,1)="-",1,0)))</f>
        <v>1</v>
      </c>
      <c r="L39" s="70">
        <f t="shared" si="1"/>
        <v>1</v>
      </c>
      <c r="M39" s="71">
        <f t="shared" si="1"/>
      </c>
    </row>
    <row r="40" spans="1:13" ht="12.75">
      <c r="A40" s="65" t="s">
        <v>274</v>
      </c>
      <c r="B40" s="66" t="str">
        <f>IF(B32&gt;"",B32,"")</f>
        <v>Tennilä Otto</v>
      </c>
      <c r="C40" s="66" t="str">
        <f>IF(F33&gt;"",F33,"")</f>
        <v>Myllärinen Markus</v>
      </c>
      <c r="D40" s="67"/>
      <c r="E40" s="68"/>
      <c r="F40" s="68"/>
      <c r="G40" s="68"/>
      <c r="H40" s="68"/>
      <c r="I40" s="68"/>
      <c r="J40" s="69">
        <f>IF(ISBLANK(E40),"",COUNTIF(E40:I40,"&gt;=0"))</f>
      </c>
      <c r="K40" s="69">
        <f>IF(ISBLANK(E40),"",(IF(LEFT(E40,1)="-",1,0)+IF(LEFT(F40,1)="-",1,0)+IF(LEFT(G40,1)="-",1,0)+IF(LEFT(H40,1)="-",1,0)+IF(LEFT(I40,1)="-",1,0)))</f>
      </c>
      <c r="L40" s="70">
        <f t="shared" si="1"/>
      </c>
      <c r="M40" s="71">
        <f t="shared" si="1"/>
      </c>
    </row>
    <row r="41" spans="1:13" ht="12.75">
      <c r="A41" s="65" t="s">
        <v>275</v>
      </c>
      <c r="B41" s="66" t="str">
        <f>IF(B33&gt;"",B33,"")</f>
        <v>Lahtinen Jorma</v>
      </c>
      <c r="C41" s="66" t="str">
        <f>IF(F32&gt;"",F32,"")</f>
        <v>Jokinen Janne</v>
      </c>
      <c r="D41" s="67"/>
      <c r="E41" s="68"/>
      <c r="F41" s="68"/>
      <c r="G41" s="68"/>
      <c r="H41" s="68"/>
      <c r="I41" s="68"/>
      <c r="J41" s="69">
        <f>IF(ISBLANK(E41),"",COUNTIF(E41:I41,"&gt;=0"))</f>
      </c>
      <c r="K41" s="69">
        <f>IF(ISBLANK(E41),"",(IF(LEFT(E41,1)="-",1,0)+IF(LEFT(F41,1)="-",1,0)+IF(LEFT(G41,1)="-",1,0)+IF(LEFT(H41,1)="-",1,0)+IF(LEFT(I41,1)="-",1,0)))</f>
      </c>
      <c r="L41" s="70">
        <f t="shared" si="1"/>
      </c>
      <c r="M41" s="71">
        <f t="shared" si="1"/>
      </c>
    </row>
    <row r="42" spans="1:13" ht="15">
      <c r="A42" s="41"/>
      <c r="B42" s="40"/>
      <c r="C42" s="40"/>
      <c r="D42" s="40"/>
      <c r="E42" s="40"/>
      <c r="F42" s="40"/>
      <c r="G42" s="40"/>
      <c r="H42" s="91" t="s">
        <v>276</v>
      </c>
      <c r="I42" s="91"/>
      <c r="J42" s="72">
        <f>SUM(J37:J41)</f>
        <v>9</v>
      </c>
      <c r="K42" s="72">
        <f>SUM(K37:K41)</f>
        <v>1</v>
      </c>
      <c r="L42" s="72">
        <f>SUM(L37:L41)</f>
        <v>3</v>
      </c>
      <c r="M42" s="73">
        <f>SUM(M37:M41)</f>
        <v>0</v>
      </c>
    </row>
    <row r="43" spans="1:13" ht="15">
      <c r="A43" s="74" t="s">
        <v>277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62"/>
    </row>
    <row r="44" spans="1:13" ht="15">
      <c r="A44" s="75" t="s">
        <v>278</v>
      </c>
      <c r="B44" s="76"/>
      <c r="C44" s="76" t="s">
        <v>279</v>
      </c>
      <c r="D44" s="76"/>
      <c r="E44" s="76"/>
      <c r="F44" s="76" t="s">
        <v>29</v>
      </c>
      <c r="G44" s="76"/>
      <c r="H44" s="76"/>
      <c r="I44" s="77" t="s">
        <v>280</v>
      </c>
      <c r="J44" s="40"/>
      <c r="K44" s="40"/>
      <c r="L44" s="40"/>
      <c r="M44" s="62"/>
    </row>
    <row r="45" spans="1:13" ht="18" thickBot="1">
      <c r="A45" s="41"/>
      <c r="B45" s="40"/>
      <c r="C45" s="40"/>
      <c r="D45" s="40"/>
      <c r="E45" s="40"/>
      <c r="F45" s="40"/>
      <c r="G45" s="40"/>
      <c r="H45" s="40"/>
      <c r="I45" s="87" t="str">
        <f>IF(L42=3,B31,IF(M42=3,F31,""))</f>
        <v>PT 75</v>
      </c>
      <c r="J45" s="87"/>
      <c r="K45" s="87"/>
      <c r="L45" s="87"/>
      <c r="M45" s="87"/>
    </row>
    <row r="46" spans="1:13" ht="18" thickBot="1">
      <c r="A46" s="78"/>
      <c r="B46" s="79"/>
      <c r="C46" s="79"/>
      <c r="D46" s="79"/>
      <c r="E46" s="79"/>
      <c r="F46" s="79"/>
      <c r="G46" s="79"/>
      <c r="H46" s="79"/>
      <c r="I46" s="80"/>
      <c r="J46" s="80"/>
      <c r="K46" s="80"/>
      <c r="L46" s="80"/>
      <c r="M46" s="81"/>
    </row>
    <row r="47" spans="1:13" ht="18" thickTop="1">
      <c r="A47" s="83"/>
      <c r="B47" s="83"/>
      <c r="C47" s="83"/>
      <c r="D47" s="83"/>
      <c r="E47" s="83"/>
      <c r="F47" s="83"/>
      <c r="G47" s="83"/>
      <c r="H47" s="83"/>
      <c r="I47" s="84"/>
      <c r="J47" s="84"/>
      <c r="K47" s="84"/>
      <c r="L47" s="84"/>
      <c r="M47" s="84"/>
    </row>
    <row r="48" spans="1:13" ht="17.25">
      <c r="A48" s="83"/>
      <c r="B48" s="83"/>
      <c r="C48" s="83"/>
      <c r="D48" s="83"/>
      <c r="E48" s="83"/>
      <c r="F48" s="83"/>
      <c r="G48" s="83"/>
      <c r="H48" s="83"/>
      <c r="I48" s="84"/>
      <c r="J48" s="84"/>
      <c r="K48" s="84"/>
      <c r="L48" s="84"/>
      <c r="M48" s="84"/>
    </row>
    <row r="49" spans="1:13" ht="17.25">
      <c r="A49" s="83"/>
      <c r="B49" s="83"/>
      <c r="C49" s="83"/>
      <c r="D49" s="83"/>
      <c r="E49" s="83"/>
      <c r="F49" s="83"/>
      <c r="G49" s="83"/>
      <c r="H49" s="83"/>
      <c r="I49" s="84"/>
      <c r="J49" s="84"/>
      <c r="K49" s="84"/>
      <c r="L49" s="84"/>
      <c r="M49" s="84"/>
    </row>
    <row r="50" ht="13.5" thickBot="1"/>
    <row r="51" spans="1:13" ht="15.75" thickTop="1">
      <c r="A51" s="35"/>
      <c r="B51" s="36"/>
      <c r="C51" s="36"/>
      <c r="D51" s="36"/>
      <c r="E51" s="99" t="s">
        <v>253</v>
      </c>
      <c r="F51" s="99"/>
      <c r="G51" s="100" t="s">
        <v>0</v>
      </c>
      <c r="H51" s="100"/>
      <c r="I51" s="100"/>
      <c r="J51" s="100"/>
      <c r="K51" s="100"/>
      <c r="L51" s="100"/>
      <c r="M51" s="100"/>
    </row>
    <row r="52" spans="1:13" ht="15">
      <c r="A52" s="37"/>
      <c r="B52" s="38" t="s">
        <v>254</v>
      </c>
      <c r="C52" s="39"/>
      <c r="D52" s="40"/>
      <c r="E52" s="101" t="s">
        <v>255</v>
      </c>
      <c r="F52" s="101"/>
      <c r="G52" s="102" t="s">
        <v>281</v>
      </c>
      <c r="H52" s="102"/>
      <c r="I52" s="102"/>
      <c r="J52" s="102"/>
      <c r="K52" s="102"/>
      <c r="L52" s="102"/>
      <c r="M52" s="102"/>
    </row>
    <row r="53" spans="1:13" ht="15">
      <c r="A53" s="41"/>
      <c r="B53" s="42"/>
      <c r="C53" s="40"/>
      <c r="D53" s="40"/>
      <c r="E53" s="103" t="s">
        <v>256</v>
      </c>
      <c r="F53" s="103"/>
      <c r="G53" s="104" t="s">
        <v>183</v>
      </c>
      <c r="H53" s="104"/>
      <c r="I53" s="104"/>
      <c r="J53" s="104"/>
      <c r="K53" s="104"/>
      <c r="L53" s="104"/>
      <c r="M53" s="104"/>
    </row>
    <row r="54" spans="1:13" ht="21" thickBot="1">
      <c r="A54" s="43"/>
      <c r="B54" s="44" t="s">
        <v>257</v>
      </c>
      <c r="C54" s="40"/>
      <c r="D54" s="40"/>
      <c r="E54" s="92" t="s">
        <v>258</v>
      </c>
      <c r="F54" s="92"/>
      <c r="G54" s="93">
        <v>43792</v>
      </c>
      <c r="H54" s="93"/>
      <c r="I54" s="93"/>
      <c r="J54" s="45" t="s">
        <v>259</v>
      </c>
      <c r="K54" s="94" t="s">
        <v>285</v>
      </c>
      <c r="L54" s="94"/>
      <c r="M54" s="94"/>
    </row>
    <row r="55" spans="1:13" ht="15" thickTop="1">
      <c r="A55" s="46"/>
      <c r="B55" s="40"/>
      <c r="C55" s="40"/>
      <c r="D55" s="40"/>
      <c r="E55" s="47"/>
      <c r="F55" s="40"/>
      <c r="G55" s="40"/>
      <c r="H55" s="48"/>
      <c r="I55" s="49"/>
      <c r="J55" s="49"/>
      <c r="K55" s="49"/>
      <c r="L55" s="49"/>
      <c r="M55" s="50"/>
    </row>
    <row r="56" spans="1:13" ht="15.75" thickBot="1">
      <c r="A56" s="51" t="s">
        <v>260</v>
      </c>
      <c r="B56" s="95" t="s">
        <v>190</v>
      </c>
      <c r="C56" s="95"/>
      <c r="D56" s="52"/>
      <c r="E56" s="53" t="s">
        <v>261</v>
      </c>
      <c r="F56" s="96" t="s">
        <v>21</v>
      </c>
      <c r="G56" s="96"/>
      <c r="H56" s="96"/>
      <c r="I56" s="96"/>
      <c r="J56" s="96"/>
      <c r="K56" s="96"/>
      <c r="L56" s="96"/>
      <c r="M56" s="96"/>
    </row>
    <row r="57" spans="1:13" ht="12.75">
      <c r="A57" s="54" t="s">
        <v>262</v>
      </c>
      <c r="B57" s="97" t="s">
        <v>293</v>
      </c>
      <c r="C57" s="97"/>
      <c r="D57" s="55"/>
      <c r="E57" s="56" t="s">
        <v>263</v>
      </c>
      <c r="F57" s="98" t="s">
        <v>93</v>
      </c>
      <c r="G57" s="98"/>
      <c r="H57" s="98"/>
      <c r="I57" s="98"/>
      <c r="J57" s="98"/>
      <c r="K57" s="98"/>
      <c r="L57" s="98"/>
      <c r="M57" s="98"/>
    </row>
    <row r="58" spans="1:13" ht="12.75">
      <c r="A58" s="57" t="s">
        <v>264</v>
      </c>
      <c r="B58" s="88" t="s">
        <v>294</v>
      </c>
      <c r="C58" s="88"/>
      <c r="D58" s="55"/>
      <c r="E58" s="58" t="s">
        <v>265</v>
      </c>
      <c r="F58" s="89" t="s">
        <v>56</v>
      </c>
      <c r="G58" s="89"/>
      <c r="H58" s="89"/>
      <c r="I58" s="89"/>
      <c r="J58" s="89"/>
      <c r="K58" s="89"/>
      <c r="L58" s="89"/>
      <c r="M58" s="89"/>
    </row>
    <row r="59" spans="1:13" ht="12.75">
      <c r="A59" s="57" t="s">
        <v>266</v>
      </c>
      <c r="B59" s="88" t="s">
        <v>295</v>
      </c>
      <c r="C59" s="88"/>
      <c r="D59" s="55"/>
      <c r="E59" s="59" t="s">
        <v>267</v>
      </c>
      <c r="F59" s="89" t="s">
        <v>114</v>
      </c>
      <c r="G59" s="89"/>
      <c r="H59" s="89"/>
      <c r="I59" s="89"/>
      <c r="J59" s="89"/>
      <c r="K59" s="89"/>
      <c r="L59" s="89"/>
      <c r="M59" s="89"/>
    </row>
    <row r="60" spans="1:13" ht="15">
      <c r="A60" s="41"/>
      <c r="B60" s="40"/>
      <c r="C60" s="40"/>
      <c r="D60" s="40"/>
      <c r="E60" s="47"/>
      <c r="F60" s="60"/>
      <c r="G60" s="60"/>
      <c r="H60" s="60"/>
      <c r="I60" s="40"/>
      <c r="J60" s="40"/>
      <c r="K60" s="40"/>
      <c r="L60" s="61"/>
      <c r="M60" s="62"/>
    </row>
    <row r="61" spans="1:13" ht="15">
      <c r="A61" s="63" t="s">
        <v>268</v>
      </c>
      <c r="B61" s="40"/>
      <c r="C61" s="40"/>
      <c r="D61" s="40"/>
      <c r="E61" s="58">
        <v>1</v>
      </c>
      <c r="F61" s="58">
        <v>2</v>
      </c>
      <c r="G61" s="58">
        <v>3</v>
      </c>
      <c r="H61" s="58">
        <v>4</v>
      </c>
      <c r="I61" s="58">
        <v>5</v>
      </c>
      <c r="J61" s="90" t="s">
        <v>7</v>
      </c>
      <c r="K61" s="90"/>
      <c r="L61" s="58" t="s">
        <v>269</v>
      </c>
      <c r="M61" s="64" t="s">
        <v>270</v>
      </c>
    </row>
    <row r="62" spans="1:13" ht="12.75">
      <c r="A62" s="65" t="s">
        <v>271</v>
      </c>
      <c r="B62" s="66" t="str">
        <f>IF(B57&gt;"",B57,"")</f>
        <v>Ojala Matias</v>
      </c>
      <c r="C62" s="66" t="str">
        <f>IF(F57&gt;"",F57,"")</f>
        <v>Hyttinen Aleksi</v>
      </c>
      <c r="D62" s="67"/>
      <c r="E62" s="68">
        <v>10</v>
      </c>
      <c r="F62" s="68">
        <v>6</v>
      </c>
      <c r="G62" s="68">
        <v>2</v>
      </c>
      <c r="H62" s="68"/>
      <c r="I62" s="68"/>
      <c r="J62" s="69">
        <f>IF(ISBLANK(E62),"",COUNTIF(E62:I62,"&gt;=0"))</f>
        <v>3</v>
      </c>
      <c r="K62" s="69">
        <f>IF(ISBLANK(E62),"",(IF(LEFT(E62,1)="-",1,0)+IF(LEFT(F62,1)="-",1,0)+IF(LEFT(G62,1)="-",1,0)+IF(LEFT(H62,1)="-",1,0)+IF(LEFT(I62,1)="-",1,0)))</f>
        <v>0</v>
      </c>
      <c r="L62" s="70">
        <f aca="true" t="shared" si="2" ref="L62:M66">IF(J62=3,1,"")</f>
        <v>1</v>
      </c>
      <c r="M62" s="71">
        <f t="shared" si="2"/>
      </c>
    </row>
    <row r="63" spans="1:13" ht="12.75">
      <c r="A63" s="65" t="s">
        <v>272</v>
      </c>
      <c r="B63" s="66" t="str">
        <f>IF(B58&gt;"",B58,"")</f>
        <v>Jormanainen Jani</v>
      </c>
      <c r="C63" s="66" t="str">
        <f>IF(F58&gt;"",F58,"")</f>
        <v>Punnonen Petter</v>
      </c>
      <c r="D63" s="67"/>
      <c r="E63" s="68">
        <v>6</v>
      </c>
      <c r="F63" s="68">
        <v>9</v>
      </c>
      <c r="G63" s="68">
        <v>-8</v>
      </c>
      <c r="H63" s="68">
        <v>6</v>
      </c>
      <c r="I63" s="68"/>
      <c r="J63" s="69">
        <f>IF(ISBLANK(E63),"",COUNTIF(E63:I63,"&gt;=0"))</f>
        <v>3</v>
      </c>
      <c r="K63" s="69">
        <f>IF(ISBLANK(E63),"",(IF(LEFT(E63,1)="-",1,0)+IF(LEFT(F63,1)="-",1,0)+IF(LEFT(G63,1)="-",1,0)+IF(LEFT(H63,1)="-",1,0)+IF(LEFT(I63,1)="-",1,0)))</f>
        <v>1</v>
      </c>
      <c r="L63" s="70">
        <f t="shared" si="2"/>
        <v>1</v>
      </c>
      <c r="M63" s="71">
        <f t="shared" si="2"/>
      </c>
    </row>
    <row r="64" spans="1:13" ht="12.75">
      <c r="A64" s="65" t="s">
        <v>273</v>
      </c>
      <c r="B64" s="66" t="str">
        <f>IF(B59&gt;"",B59,"")</f>
        <v>Pihkala Arttu</v>
      </c>
      <c r="C64" s="66" t="str">
        <f>IF(F59&gt;"",F59,"")</f>
        <v>Pulkkinen Jyri</v>
      </c>
      <c r="D64" s="67"/>
      <c r="E64" s="68">
        <v>4</v>
      </c>
      <c r="F64" s="68">
        <v>9</v>
      </c>
      <c r="G64" s="68">
        <v>5</v>
      </c>
      <c r="H64" s="68"/>
      <c r="I64" s="68"/>
      <c r="J64" s="69">
        <f>IF(ISBLANK(E64),"",COUNTIF(E64:I64,"&gt;=0"))</f>
        <v>3</v>
      </c>
      <c r="K64" s="69">
        <f>IF(ISBLANK(E64),"",(IF(LEFT(E64,1)="-",1,0)+IF(LEFT(F64,1)="-",1,0)+IF(LEFT(G64,1)="-",1,0)+IF(LEFT(H64,1)="-",1,0)+IF(LEFT(I64,1)="-",1,0)))</f>
        <v>0</v>
      </c>
      <c r="L64" s="70">
        <f t="shared" si="2"/>
        <v>1</v>
      </c>
      <c r="M64" s="71">
        <f t="shared" si="2"/>
      </c>
    </row>
    <row r="65" spans="1:13" ht="12.75">
      <c r="A65" s="65" t="s">
        <v>274</v>
      </c>
      <c r="B65" s="66" t="str">
        <f>IF(B57&gt;"",B57,"")</f>
        <v>Ojala Matias</v>
      </c>
      <c r="C65" s="66" t="str">
        <f>IF(F58&gt;"",F58,"")</f>
        <v>Punnonen Petter</v>
      </c>
      <c r="D65" s="67"/>
      <c r="E65" s="68"/>
      <c r="F65" s="68"/>
      <c r="G65" s="68"/>
      <c r="H65" s="68"/>
      <c r="I65" s="68"/>
      <c r="J65" s="69">
        <f>IF(ISBLANK(E65),"",COUNTIF(E65:I65,"&gt;=0"))</f>
      </c>
      <c r="K65" s="69">
        <f>IF(ISBLANK(E65),"",(IF(LEFT(E65,1)="-",1,0)+IF(LEFT(F65,1)="-",1,0)+IF(LEFT(G65,1)="-",1,0)+IF(LEFT(H65,1)="-",1,0)+IF(LEFT(I65,1)="-",1,0)))</f>
      </c>
      <c r="L65" s="70">
        <f t="shared" si="2"/>
      </c>
      <c r="M65" s="71">
        <f t="shared" si="2"/>
      </c>
    </row>
    <row r="66" spans="1:13" ht="12.75">
      <c r="A66" s="65" t="s">
        <v>275</v>
      </c>
      <c r="B66" s="66" t="str">
        <f>IF(B58&gt;"",B58,"")</f>
        <v>Jormanainen Jani</v>
      </c>
      <c r="C66" s="66" t="str">
        <f>IF(F57&gt;"",F57,"")</f>
        <v>Hyttinen Aleksi</v>
      </c>
      <c r="D66" s="67"/>
      <c r="E66" s="68"/>
      <c r="F66" s="68"/>
      <c r="G66" s="68"/>
      <c r="H66" s="68"/>
      <c r="I66" s="68"/>
      <c r="J66" s="69">
        <f>IF(ISBLANK(E66),"",COUNTIF(E66:I66,"&gt;=0"))</f>
      </c>
      <c r="K66" s="69">
        <f>IF(ISBLANK(E66),"",(IF(LEFT(E66,1)="-",1,0)+IF(LEFT(F66,1)="-",1,0)+IF(LEFT(G66,1)="-",1,0)+IF(LEFT(H66,1)="-",1,0)+IF(LEFT(I66,1)="-",1,0)))</f>
      </c>
      <c r="L66" s="70">
        <f t="shared" si="2"/>
      </c>
      <c r="M66" s="71">
        <f t="shared" si="2"/>
      </c>
    </row>
    <row r="67" spans="1:13" ht="15">
      <c r="A67" s="41"/>
      <c r="B67" s="40"/>
      <c r="C67" s="40"/>
      <c r="D67" s="40"/>
      <c r="E67" s="40"/>
      <c r="F67" s="40"/>
      <c r="G67" s="40"/>
      <c r="H67" s="91" t="s">
        <v>276</v>
      </c>
      <c r="I67" s="91"/>
      <c r="J67" s="72">
        <f>SUM(J62:J66)</f>
        <v>9</v>
      </c>
      <c r="K67" s="72">
        <f>SUM(K62:K66)</f>
        <v>1</v>
      </c>
      <c r="L67" s="72">
        <f>SUM(L62:L66)</f>
        <v>3</v>
      </c>
      <c r="M67" s="73">
        <f>SUM(M62:M66)</f>
        <v>0</v>
      </c>
    </row>
    <row r="68" spans="1:13" ht="15">
      <c r="A68" s="74" t="s">
        <v>277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62"/>
    </row>
    <row r="69" spans="1:13" ht="15">
      <c r="A69" s="75" t="s">
        <v>278</v>
      </c>
      <c r="B69" s="76"/>
      <c r="C69" s="76" t="s">
        <v>279</v>
      </c>
      <c r="D69" s="76"/>
      <c r="E69" s="76"/>
      <c r="F69" s="76" t="s">
        <v>29</v>
      </c>
      <c r="G69" s="76"/>
      <c r="H69" s="76"/>
      <c r="I69" s="77" t="s">
        <v>280</v>
      </c>
      <c r="J69" s="40"/>
      <c r="K69" s="40"/>
      <c r="L69" s="40"/>
      <c r="M69" s="62"/>
    </row>
    <row r="70" spans="1:13" ht="18" thickBot="1">
      <c r="A70" s="41"/>
      <c r="B70" s="40"/>
      <c r="C70" s="40"/>
      <c r="D70" s="40"/>
      <c r="E70" s="40"/>
      <c r="F70" s="40"/>
      <c r="G70" s="40"/>
      <c r="H70" s="40"/>
      <c r="I70" s="87" t="str">
        <f>IF(L67=3,B56,IF(M67=3,F56,""))</f>
        <v>PT Espoo 1</v>
      </c>
      <c r="J70" s="87"/>
      <c r="K70" s="87"/>
      <c r="L70" s="87"/>
      <c r="M70" s="87"/>
    </row>
    <row r="71" spans="1:13" ht="18" thickBot="1">
      <c r="A71" s="78"/>
      <c r="B71" s="79"/>
      <c r="C71" s="79"/>
      <c r="D71" s="79"/>
      <c r="E71" s="79"/>
      <c r="F71" s="79"/>
      <c r="G71" s="79"/>
      <c r="H71" s="79"/>
      <c r="I71" s="80"/>
      <c r="J71" s="80"/>
      <c r="K71" s="80"/>
      <c r="L71" s="80"/>
      <c r="M71" s="81"/>
    </row>
    <row r="72" spans="1:13" ht="18" thickTop="1">
      <c r="A72" s="83"/>
      <c r="B72" s="83"/>
      <c r="C72" s="83"/>
      <c r="D72" s="83"/>
      <c r="E72" s="83"/>
      <c r="F72" s="83"/>
      <c r="G72" s="83"/>
      <c r="H72" s="83"/>
      <c r="I72" s="84"/>
      <c r="J72" s="84"/>
      <c r="K72" s="84"/>
      <c r="L72" s="84"/>
      <c r="M72" s="84"/>
    </row>
    <row r="73" spans="1:15" ht="17.25">
      <c r="A73" s="83"/>
      <c r="B73" s="83"/>
      <c r="C73" s="83"/>
      <c r="D73" s="83"/>
      <c r="E73" s="83"/>
      <c r="F73" s="83"/>
      <c r="G73" s="83"/>
      <c r="H73" s="83"/>
      <c r="I73" s="84"/>
      <c r="J73" s="84"/>
      <c r="K73" s="84"/>
      <c r="L73" s="84"/>
      <c r="M73" s="84"/>
      <c r="O73" s="85"/>
    </row>
    <row r="74" ht="13.5" thickBot="1"/>
    <row r="75" spans="1:13" ht="15.75" thickTop="1">
      <c r="A75" s="35"/>
      <c r="B75" s="36"/>
      <c r="C75" s="36"/>
      <c r="D75" s="36"/>
      <c r="E75" s="99" t="s">
        <v>253</v>
      </c>
      <c r="F75" s="99"/>
      <c r="G75" s="100" t="s">
        <v>0</v>
      </c>
      <c r="H75" s="100"/>
      <c r="I75" s="100"/>
      <c r="J75" s="100"/>
      <c r="K75" s="100"/>
      <c r="L75" s="100"/>
      <c r="M75" s="100"/>
    </row>
    <row r="76" spans="1:13" ht="15">
      <c r="A76" s="37"/>
      <c r="B76" s="38" t="s">
        <v>254</v>
      </c>
      <c r="C76" s="39"/>
      <c r="D76" s="40"/>
      <c r="E76" s="101" t="s">
        <v>255</v>
      </c>
      <c r="F76" s="101"/>
      <c r="G76" s="102" t="s">
        <v>281</v>
      </c>
      <c r="H76" s="102"/>
      <c r="I76" s="102"/>
      <c r="J76" s="102"/>
      <c r="K76" s="102"/>
      <c r="L76" s="102"/>
      <c r="M76" s="102"/>
    </row>
    <row r="77" spans="1:13" ht="15">
      <c r="A77" s="41"/>
      <c r="B77" s="42"/>
      <c r="C77" s="40"/>
      <c r="D77" s="40"/>
      <c r="E77" s="103" t="s">
        <v>256</v>
      </c>
      <c r="F77" s="103"/>
      <c r="G77" s="104" t="s">
        <v>183</v>
      </c>
      <c r="H77" s="104"/>
      <c r="I77" s="104"/>
      <c r="J77" s="104"/>
      <c r="K77" s="104"/>
      <c r="L77" s="104"/>
      <c r="M77" s="104"/>
    </row>
    <row r="78" spans="1:13" ht="21" thickBot="1">
      <c r="A78" s="43"/>
      <c r="B78" s="44" t="s">
        <v>257</v>
      </c>
      <c r="C78" s="40"/>
      <c r="D78" s="40"/>
      <c r="E78" s="92" t="s">
        <v>258</v>
      </c>
      <c r="F78" s="92"/>
      <c r="G78" s="93">
        <v>43792</v>
      </c>
      <c r="H78" s="93"/>
      <c r="I78" s="93"/>
      <c r="J78" s="45" t="s">
        <v>259</v>
      </c>
      <c r="K78" s="94" t="s">
        <v>285</v>
      </c>
      <c r="L78" s="94"/>
      <c r="M78" s="94"/>
    </row>
    <row r="79" spans="1:13" ht="15" thickTop="1">
      <c r="A79" s="46"/>
      <c r="B79" s="40"/>
      <c r="C79" s="40"/>
      <c r="D79" s="40"/>
      <c r="E79" s="47"/>
      <c r="F79" s="40"/>
      <c r="G79" s="40"/>
      <c r="H79" s="48"/>
      <c r="I79" s="49"/>
      <c r="J79" s="49"/>
      <c r="K79" s="49"/>
      <c r="L79" s="49"/>
      <c r="M79" s="50"/>
    </row>
    <row r="80" spans="1:13" ht="15.75" thickBot="1">
      <c r="A80" s="51" t="s">
        <v>260</v>
      </c>
      <c r="B80" s="95" t="s">
        <v>190</v>
      </c>
      <c r="C80" s="95"/>
      <c r="D80" s="52"/>
      <c r="E80" s="53" t="s">
        <v>261</v>
      </c>
      <c r="F80" s="96" t="s">
        <v>36</v>
      </c>
      <c r="G80" s="96"/>
      <c r="H80" s="96"/>
      <c r="I80" s="96"/>
      <c r="J80" s="96"/>
      <c r="K80" s="96"/>
      <c r="L80" s="96"/>
      <c r="M80" s="96"/>
    </row>
    <row r="81" spans="1:13" ht="12.75">
      <c r="A81" s="54" t="s">
        <v>262</v>
      </c>
      <c r="B81" s="97" t="s">
        <v>296</v>
      </c>
      <c r="C81" s="97"/>
      <c r="D81" s="55"/>
      <c r="E81" s="56" t="s">
        <v>263</v>
      </c>
      <c r="F81" s="98" t="s">
        <v>100</v>
      </c>
      <c r="G81" s="98"/>
      <c r="H81" s="98"/>
      <c r="I81" s="98"/>
      <c r="J81" s="98"/>
      <c r="K81" s="98"/>
      <c r="L81" s="98"/>
      <c r="M81" s="98"/>
    </row>
    <row r="82" spans="1:13" ht="12.75">
      <c r="A82" s="57" t="s">
        <v>264</v>
      </c>
      <c r="B82" s="88" t="s">
        <v>79</v>
      </c>
      <c r="C82" s="88"/>
      <c r="D82" s="55"/>
      <c r="E82" s="58" t="s">
        <v>265</v>
      </c>
      <c r="F82" s="89" t="s">
        <v>35</v>
      </c>
      <c r="G82" s="89"/>
      <c r="H82" s="89"/>
      <c r="I82" s="89"/>
      <c r="J82" s="89"/>
      <c r="K82" s="89"/>
      <c r="L82" s="89"/>
      <c r="M82" s="89"/>
    </row>
    <row r="83" spans="1:13" ht="12.75">
      <c r="A83" s="57" t="s">
        <v>266</v>
      </c>
      <c r="B83" s="88" t="s">
        <v>44</v>
      </c>
      <c r="C83" s="88"/>
      <c r="D83" s="55"/>
      <c r="E83" s="59" t="s">
        <v>267</v>
      </c>
      <c r="F83" s="89" t="s">
        <v>124</v>
      </c>
      <c r="G83" s="89"/>
      <c r="H83" s="89"/>
      <c r="I83" s="89"/>
      <c r="J83" s="89"/>
      <c r="K83" s="89"/>
      <c r="L83" s="89"/>
      <c r="M83" s="89"/>
    </row>
    <row r="84" spans="1:13" ht="15">
      <c r="A84" s="41"/>
      <c r="B84" s="40"/>
      <c r="C84" s="40"/>
      <c r="D84" s="40"/>
      <c r="E84" s="47"/>
      <c r="F84" s="60"/>
      <c r="G84" s="60"/>
      <c r="H84" s="60"/>
      <c r="I84" s="40"/>
      <c r="J84" s="40"/>
      <c r="K84" s="40"/>
      <c r="L84" s="61"/>
      <c r="M84" s="62"/>
    </row>
    <row r="85" spans="1:13" ht="15">
      <c r="A85" s="63" t="s">
        <v>268</v>
      </c>
      <c r="B85" s="40"/>
      <c r="C85" s="40"/>
      <c r="D85" s="40"/>
      <c r="E85" s="58">
        <v>1</v>
      </c>
      <c r="F85" s="58">
        <v>2</v>
      </c>
      <c r="G85" s="58">
        <v>3</v>
      </c>
      <c r="H85" s="58">
        <v>4</v>
      </c>
      <c r="I85" s="58">
        <v>5</v>
      </c>
      <c r="J85" s="90" t="s">
        <v>7</v>
      </c>
      <c r="K85" s="90"/>
      <c r="L85" s="58" t="s">
        <v>269</v>
      </c>
      <c r="M85" s="64" t="s">
        <v>270</v>
      </c>
    </row>
    <row r="86" spans="1:13" ht="12.75">
      <c r="A86" s="65" t="s">
        <v>271</v>
      </c>
      <c r="B86" s="66" t="str">
        <f>IF(B81&gt;"",B81,"")</f>
        <v>Räsänen Mika</v>
      </c>
      <c r="C86" s="66" t="str">
        <f>IF(F81&gt;"",F81,"")</f>
        <v>Ågren Pekka</v>
      </c>
      <c r="D86" s="67"/>
      <c r="E86" s="68">
        <v>5</v>
      </c>
      <c r="F86" s="68">
        <v>5</v>
      </c>
      <c r="G86" s="68">
        <v>5</v>
      </c>
      <c r="H86" s="68"/>
      <c r="I86" s="68"/>
      <c r="J86" s="69">
        <f>IF(ISBLANK(E86),"",COUNTIF(E86:I86,"&gt;=0"))</f>
        <v>3</v>
      </c>
      <c r="K86" s="69">
        <f>IF(ISBLANK(E86),"",(IF(LEFT(E86,1)="-",1,0)+IF(LEFT(F86,1)="-",1,0)+IF(LEFT(G86,1)="-",1,0)+IF(LEFT(H86,1)="-",1,0)+IF(LEFT(I86,1)="-",1,0)))</f>
        <v>0</v>
      </c>
      <c r="L86" s="70">
        <f aca="true" t="shared" si="3" ref="L86:M90">IF(J86=3,1,"")</f>
        <v>1</v>
      </c>
      <c r="M86" s="71">
        <f t="shared" si="3"/>
      </c>
    </row>
    <row r="87" spans="1:13" ht="12.75">
      <c r="A87" s="65" t="s">
        <v>272</v>
      </c>
      <c r="B87" s="66" t="str">
        <f>IF(B82&gt;"",B82,"")</f>
        <v>Räsänen Aleksi</v>
      </c>
      <c r="C87" s="66" t="str">
        <f>IF(F82&gt;"",F82,"")</f>
        <v>Tuuttila Juhana</v>
      </c>
      <c r="D87" s="67"/>
      <c r="E87" s="68">
        <v>-8</v>
      </c>
      <c r="F87" s="68">
        <v>12</v>
      </c>
      <c r="G87" s="68">
        <v>5</v>
      </c>
      <c r="H87" s="68">
        <v>6</v>
      </c>
      <c r="I87" s="68"/>
      <c r="J87" s="69">
        <f>IF(ISBLANK(E87),"",COUNTIF(E87:I87,"&gt;=0"))</f>
        <v>3</v>
      </c>
      <c r="K87" s="69">
        <f>IF(ISBLANK(E87),"",(IF(LEFT(E87,1)="-",1,0)+IF(LEFT(F87,1)="-",1,0)+IF(LEFT(G87,1)="-",1,0)+IF(LEFT(H87,1)="-",1,0)+IF(LEFT(I87,1)="-",1,0)))</f>
        <v>1</v>
      </c>
      <c r="L87" s="70">
        <f t="shared" si="3"/>
        <v>1</v>
      </c>
      <c r="M87" s="71">
        <f t="shared" si="3"/>
      </c>
    </row>
    <row r="88" spans="1:13" ht="12.75">
      <c r="A88" s="65" t="s">
        <v>273</v>
      </c>
      <c r="B88" s="66" t="str">
        <f>IF(B83&gt;"",B83,"")</f>
        <v>Chau Dinh Huy</v>
      </c>
      <c r="C88" s="66" t="str">
        <f>IF(F83&gt;"",F83,"")</f>
        <v>Lehtonen Tomi</v>
      </c>
      <c r="D88" s="67"/>
      <c r="E88" s="68">
        <v>-7</v>
      </c>
      <c r="F88" s="68">
        <v>7</v>
      </c>
      <c r="G88" s="68">
        <v>-9</v>
      </c>
      <c r="H88" s="68">
        <v>7</v>
      </c>
      <c r="I88" s="68">
        <v>-10</v>
      </c>
      <c r="J88" s="69">
        <f>IF(ISBLANK(E88),"",COUNTIF(E88:I88,"&gt;=0"))</f>
        <v>2</v>
      </c>
      <c r="K88" s="69">
        <f>IF(ISBLANK(E88),"",(IF(LEFT(E88,1)="-",1,0)+IF(LEFT(F88,1)="-",1,0)+IF(LEFT(G88,1)="-",1,0)+IF(LEFT(H88,1)="-",1,0)+IF(LEFT(I88,1)="-",1,0)))</f>
        <v>3</v>
      </c>
      <c r="L88" s="70">
        <f t="shared" si="3"/>
      </c>
      <c r="M88" s="71">
        <f t="shared" si="3"/>
        <v>1</v>
      </c>
    </row>
    <row r="89" spans="1:13" ht="12.75">
      <c r="A89" s="65" t="s">
        <v>274</v>
      </c>
      <c r="B89" s="66" t="str">
        <f>IF(B81&gt;"",B81,"")</f>
        <v>Räsänen Mika</v>
      </c>
      <c r="C89" s="66" t="str">
        <f>IF(F82&gt;"",F82,"")</f>
        <v>Tuuttila Juhana</v>
      </c>
      <c r="D89" s="67"/>
      <c r="E89" s="68">
        <v>7</v>
      </c>
      <c r="F89" s="68">
        <v>5</v>
      </c>
      <c r="G89" s="68">
        <v>2</v>
      </c>
      <c r="H89" s="68"/>
      <c r="I89" s="68"/>
      <c r="J89" s="69">
        <f>IF(ISBLANK(E89),"",COUNTIF(E89:I89,"&gt;=0"))</f>
        <v>3</v>
      </c>
      <c r="K89" s="69">
        <f>IF(ISBLANK(E89),"",(IF(LEFT(E89,1)="-",1,0)+IF(LEFT(F89,1)="-",1,0)+IF(LEFT(G89,1)="-",1,0)+IF(LEFT(H89,1)="-",1,0)+IF(LEFT(I89,1)="-",1,0)))</f>
        <v>0</v>
      </c>
      <c r="L89" s="70">
        <f t="shared" si="3"/>
        <v>1</v>
      </c>
      <c r="M89" s="71">
        <f t="shared" si="3"/>
      </c>
    </row>
    <row r="90" spans="1:13" ht="12.75">
      <c r="A90" s="65" t="s">
        <v>275</v>
      </c>
      <c r="B90" s="66" t="str">
        <f>IF(B82&gt;"",B82,"")</f>
        <v>Räsänen Aleksi</v>
      </c>
      <c r="C90" s="66" t="str">
        <f>IF(F81&gt;"",F81,"")</f>
        <v>Ågren Pekka</v>
      </c>
      <c r="D90" s="67"/>
      <c r="E90" s="68"/>
      <c r="F90" s="68"/>
      <c r="G90" s="68"/>
      <c r="H90" s="68"/>
      <c r="I90" s="68"/>
      <c r="J90" s="69">
        <f>IF(ISBLANK(E90),"",COUNTIF(E90:I90,"&gt;=0"))</f>
      </c>
      <c r="K90" s="69">
        <f>IF(ISBLANK(E90),"",(IF(LEFT(E90,1)="-",1,0)+IF(LEFT(F90,1)="-",1,0)+IF(LEFT(G90,1)="-",1,0)+IF(LEFT(H90,1)="-",1,0)+IF(LEFT(I90,1)="-",1,0)))</f>
      </c>
      <c r="L90" s="70">
        <f t="shared" si="3"/>
      </c>
      <c r="M90" s="71">
        <f t="shared" si="3"/>
      </c>
    </row>
    <row r="91" spans="1:13" ht="15">
      <c r="A91" s="41"/>
      <c r="B91" s="40"/>
      <c r="C91" s="40"/>
      <c r="D91" s="40"/>
      <c r="E91" s="40"/>
      <c r="F91" s="40"/>
      <c r="G91" s="40"/>
      <c r="H91" s="91" t="s">
        <v>276</v>
      </c>
      <c r="I91" s="91"/>
      <c r="J91" s="72">
        <f>SUM(J86:J90)</f>
        <v>11</v>
      </c>
      <c r="K91" s="72">
        <f>SUM(K86:K90)</f>
        <v>4</v>
      </c>
      <c r="L91" s="72">
        <f>SUM(L86:L90)</f>
        <v>3</v>
      </c>
      <c r="M91" s="73">
        <f>SUM(M86:M90)</f>
        <v>1</v>
      </c>
    </row>
    <row r="92" spans="1:13" ht="15">
      <c r="A92" s="74" t="s">
        <v>277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62"/>
    </row>
    <row r="93" spans="1:13" ht="15">
      <c r="A93" s="75" t="s">
        <v>278</v>
      </c>
      <c r="B93" s="76"/>
      <c r="C93" s="76" t="s">
        <v>279</v>
      </c>
      <c r="D93" s="76"/>
      <c r="E93" s="76"/>
      <c r="F93" s="76" t="s">
        <v>29</v>
      </c>
      <c r="G93" s="76"/>
      <c r="H93" s="76"/>
      <c r="I93" s="77" t="s">
        <v>280</v>
      </c>
      <c r="J93" s="40"/>
      <c r="K93" s="40"/>
      <c r="L93" s="40"/>
      <c r="M93" s="62"/>
    </row>
    <row r="94" spans="1:13" ht="18" thickBot="1">
      <c r="A94" s="41"/>
      <c r="B94" s="40"/>
      <c r="C94" s="40"/>
      <c r="D94" s="40"/>
      <c r="E94" s="40"/>
      <c r="F94" s="40"/>
      <c r="G94" s="40"/>
      <c r="H94" s="40"/>
      <c r="I94" s="87" t="str">
        <f>IF(L91=3,B80,IF(M91=3,F80,""))</f>
        <v>PT Espoo 1</v>
      </c>
      <c r="J94" s="87"/>
      <c r="K94" s="87"/>
      <c r="L94" s="87"/>
      <c r="M94" s="87"/>
    </row>
    <row r="95" spans="1:13" ht="18" thickBot="1">
      <c r="A95" s="78"/>
      <c r="B95" s="79"/>
      <c r="C95" s="79"/>
      <c r="D95" s="79"/>
      <c r="E95" s="79"/>
      <c r="F95" s="79"/>
      <c r="G95" s="79"/>
      <c r="H95" s="79"/>
      <c r="I95" s="80"/>
      <c r="J95" s="80"/>
      <c r="K95" s="80"/>
      <c r="L95" s="80"/>
      <c r="M95" s="81"/>
    </row>
    <row r="96" spans="1:13" ht="18" thickTop="1">
      <c r="A96" s="83"/>
      <c r="B96" s="83"/>
      <c r="C96" s="83"/>
      <c r="D96" s="83"/>
      <c r="E96" s="83"/>
      <c r="F96" s="83"/>
      <c r="G96" s="83"/>
      <c r="H96" s="83"/>
      <c r="I96" s="84"/>
      <c r="J96" s="84"/>
      <c r="K96" s="84"/>
      <c r="L96" s="84"/>
      <c r="M96" s="84"/>
    </row>
    <row r="97" spans="1:13" ht="17.25">
      <c r="A97" s="83"/>
      <c r="B97" s="83"/>
      <c r="C97" s="83"/>
      <c r="D97" s="83"/>
      <c r="E97" s="83"/>
      <c r="F97" s="83"/>
      <c r="G97" s="83"/>
      <c r="H97" s="83"/>
      <c r="I97" s="84"/>
      <c r="J97" s="84"/>
      <c r="K97" s="84"/>
      <c r="L97" s="84"/>
      <c r="M97" s="84"/>
    </row>
    <row r="98" spans="1:15" ht="17.25">
      <c r="A98" s="83"/>
      <c r="B98" s="83"/>
      <c r="C98" s="83"/>
      <c r="D98" s="83"/>
      <c r="E98" s="83"/>
      <c r="F98" s="83"/>
      <c r="G98" s="83"/>
      <c r="H98" s="83"/>
      <c r="I98" s="84"/>
      <c r="J98" s="84"/>
      <c r="K98" s="84"/>
      <c r="L98" s="84"/>
      <c r="M98" s="84"/>
      <c r="O98" s="86"/>
    </row>
    <row r="99" ht="13.5" thickBot="1"/>
    <row r="100" spans="1:13" ht="15.75" thickTop="1">
      <c r="A100" s="35"/>
      <c r="B100" s="36"/>
      <c r="C100" s="36"/>
      <c r="D100" s="36"/>
      <c r="E100" s="99" t="s">
        <v>253</v>
      </c>
      <c r="F100" s="99"/>
      <c r="G100" s="100" t="s">
        <v>0</v>
      </c>
      <c r="H100" s="100"/>
      <c r="I100" s="100"/>
      <c r="J100" s="100"/>
      <c r="K100" s="100"/>
      <c r="L100" s="100"/>
      <c r="M100" s="100"/>
    </row>
    <row r="101" spans="1:13" ht="15">
      <c r="A101" s="37"/>
      <c r="B101" s="38" t="s">
        <v>254</v>
      </c>
      <c r="C101" s="39"/>
      <c r="D101" s="40"/>
      <c r="E101" s="101" t="s">
        <v>255</v>
      </c>
      <c r="F101" s="101"/>
      <c r="G101" s="102" t="s">
        <v>281</v>
      </c>
      <c r="H101" s="102"/>
      <c r="I101" s="102"/>
      <c r="J101" s="102"/>
      <c r="K101" s="102"/>
      <c r="L101" s="102"/>
      <c r="M101" s="102"/>
    </row>
    <row r="102" spans="1:13" ht="15">
      <c r="A102" s="41"/>
      <c r="B102" s="42"/>
      <c r="C102" s="40"/>
      <c r="D102" s="40"/>
      <c r="E102" s="103" t="s">
        <v>256</v>
      </c>
      <c r="F102" s="103"/>
      <c r="G102" s="104" t="s">
        <v>183</v>
      </c>
      <c r="H102" s="104"/>
      <c r="I102" s="104"/>
      <c r="J102" s="104"/>
      <c r="K102" s="104"/>
      <c r="L102" s="104"/>
      <c r="M102" s="104"/>
    </row>
    <row r="103" spans="1:13" ht="21" thickBot="1">
      <c r="A103" s="43"/>
      <c r="B103" s="44" t="s">
        <v>257</v>
      </c>
      <c r="C103" s="40"/>
      <c r="D103" s="40"/>
      <c r="E103" s="92" t="s">
        <v>258</v>
      </c>
      <c r="F103" s="92"/>
      <c r="G103" s="93">
        <v>43793</v>
      </c>
      <c r="H103" s="93"/>
      <c r="I103" s="93"/>
      <c r="J103" s="45" t="s">
        <v>259</v>
      </c>
      <c r="K103" s="105" t="s">
        <v>286</v>
      </c>
      <c r="L103" s="105"/>
      <c r="M103" s="105"/>
    </row>
    <row r="104" spans="1:13" ht="15" thickTop="1">
      <c r="A104" s="46"/>
      <c r="B104" s="40"/>
      <c r="C104" s="40"/>
      <c r="D104" s="40"/>
      <c r="E104" s="47"/>
      <c r="F104" s="40"/>
      <c r="G104" s="40"/>
      <c r="H104" s="48"/>
      <c r="I104" s="49"/>
      <c r="J104" s="49"/>
      <c r="K104" s="49"/>
      <c r="L104" s="49"/>
      <c r="M104" s="50"/>
    </row>
    <row r="105" spans="1:13" ht="15.75" thickBot="1">
      <c r="A105" s="51" t="s">
        <v>260</v>
      </c>
      <c r="B105" s="95" t="s">
        <v>298</v>
      </c>
      <c r="C105" s="95"/>
      <c r="D105" s="52"/>
      <c r="E105" s="53" t="s">
        <v>261</v>
      </c>
      <c r="F105" s="96" t="s">
        <v>192</v>
      </c>
      <c r="G105" s="96"/>
      <c r="H105" s="96"/>
      <c r="I105" s="96"/>
      <c r="J105" s="96"/>
      <c r="K105" s="96"/>
      <c r="L105" s="96"/>
      <c r="M105" s="96"/>
    </row>
    <row r="106" spans="1:13" ht="12.75">
      <c r="A106" s="54" t="s">
        <v>262</v>
      </c>
      <c r="B106" s="106" t="s">
        <v>299</v>
      </c>
      <c r="C106" s="97"/>
      <c r="D106" s="55"/>
      <c r="E106" s="56" t="s">
        <v>263</v>
      </c>
      <c r="F106" s="108" t="s">
        <v>290</v>
      </c>
      <c r="G106" s="98"/>
      <c r="H106" s="98"/>
      <c r="I106" s="98"/>
      <c r="J106" s="98"/>
      <c r="K106" s="98"/>
      <c r="L106" s="98"/>
      <c r="M106" s="98"/>
    </row>
    <row r="107" spans="1:13" ht="12.75">
      <c r="A107" s="57" t="s">
        <v>264</v>
      </c>
      <c r="B107" s="107" t="s">
        <v>295</v>
      </c>
      <c r="C107" s="88"/>
      <c r="D107" s="55"/>
      <c r="E107" s="58" t="s">
        <v>265</v>
      </c>
      <c r="F107" s="109" t="s">
        <v>289</v>
      </c>
      <c r="G107" s="89"/>
      <c r="H107" s="89"/>
      <c r="I107" s="89"/>
      <c r="J107" s="89"/>
      <c r="K107" s="89"/>
      <c r="L107" s="89"/>
      <c r="M107" s="89"/>
    </row>
    <row r="108" spans="1:13" ht="12.75">
      <c r="A108" s="57" t="s">
        <v>266</v>
      </c>
      <c r="B108" s="107" t="s">
        <v>294</v>
      </c>
      <c r="C108" s="88"/>
      <c r="D108" s="55"/>
      <c r="E108" s="59" t="s">
        <v>267</v>
      </c>
      <c r="F108" s="109" t="s">
        <v>300</v>
      </c>
      <c r="G108" s="89"/>
      <c r="H108" s="89"/>
      <c r="I108" s="89"/>
      <c r="J108" s="89"/>
      <c r="K108" s="89"/>
      <c r="L108" s="89"/>
      <c r="M108" s="89"/>
    </row>
    <row r="109" spans="1:13" ht="15">
      <c r="A109" s="41"/>
      <c r="B109" s="40"/>
      <c r="C109" s="40"/>
      <c r="D109" s="40"/>
      <c r="E109" s="47"/>
      <c r="F109" s="60"/>
      <c r="G109" s="60"/>
      <c r="H109" s="60"/>
      <c r="I109" s="40"/>
      <c r="J109" s="40"/>
      <c r="K109" s="40"/>
      <c r="L109" s="61"/>
      <c r="M109" s="62"/>
    </row>
    <row r="110" spans="1:13" ht="15">
      <c r="A110" s="63" t="s">
        <v>268</v>
      </c>
      <c r="B110" s="40"/>
      <c r="C110" s="40"/>
      <c r="D110" s="40"/>
      <c r="E110" s="58">
        <v>1</v>
      </c>
      <c r="F110" s="58">
        <v>2</v>
      </c>
      <c r="G110" s="58">
        <v>3</v>
      </c>
      <c r="H110" s="58">
        <v>4</v>
      </c>
      <c r="I110" s="58">
        <v>5</v>
      </c>
      <c r="J110" s="90" t="s">
        <v>7</v>
      </c>
      <c r="K110" s="90"/>
      <c r="L110" s="58" t="s">
        <v>269</v>
      </c>
      <c r="M110" s="64" t="s">
        <v>270</v>
      </c>
    </row>
    <row r="111" spans="1:13" ht="12.75">
      <c r="A111" s="65" t="s">
        <v>271</v>
      </c>
      <c r="B111" s="66" t="str">
        <f>IF(B106&gt;"",B106,"")</f>
        <v>Soine Toni</v>
      </c>
      <c r="C111" s="66" t="str">
        <f>IF(F106&gt;"",F106,"")</f>
        <v>Flemming Veikka</v>
      </c>
      <c r="D111" s="67"/>
      <c r="E111" s="68">
        <v>9</v>
      </c>
      <c r="F111" s="68">
        <v>9</v>
      </c>
      <c r="G111" s="68">
        <v>10</v>
      </c>
      <c r="H111" s="68"/>
      <c r="I111" s="68"/>
      <c r="J111" s="69">
        <f>IF(ISBLANK(E111),"",COUNTIF(E111:I111,"&gt;=0"))</f>
        <v>3</v>
      </c>
      <c r="K111" s="69">
        <f>IF(ISBLANK(E111),"",(IF(LEFT(E111,1)="-",1,0)+IF(LEFT(F111,1)="-",1,0)+IF(LEFT(G111,1)="-",1,0)+IF(LEFT(H111,1)="-",1,0)+IF(LEFT(I111,1)="-",1,0)))</f>
        <v>0</v>
      </c>
      <c r="L111" s="70">
        <f aca="true" t="shared" si="4" ref="L111:M115">IF(J111=3,1,"")</f>
        <v>1</v>
      </c>
      <c r="M111" s="71">
        <f t="shared" si="4"/>
      </c>
    </row>
    <row r="112" spans="1:13" ht="12.75">
      <c r="A112" s="65" t="s">
        <v>272</v>
      </c>
      <c r="B112" s="66" t="str">
        <f>IF(B107&gt;"",B107,"")</f>
        <v>Pihkala Arttu</v>
      </c>
      <c r="C112" s="66" t="str">
        <f>IF(F107&gt;"",F107,"")</f>
        <v>Naumi Alex</v>
      </c>
      <c r="D112" s="67"/>
      <c r="E112" s="68">
        <v>-4</v>
      </c>
      <c r="F112" s="68">
        <v>-4</v>
      </c>
      <c r="G112" s="68">
        <v>9</v>
      </c>
      <c r="H112" s="68">
        <v>11</v>
      </c>
      <c r="I112" s="68">
        <v>-8</v>
      </c>
      <c r="J112" s="69">
        <f>IF(ISBLANK(E112),"",COUNTIF(E112:I112,"&gt;=0"))</f>
        <v>2</v>
      </c>
      <c r="K112" s="69">
        <f>IF(ISBLANK(E112),"",(IF(LEFT(E112,1)="-",1,0)+IF(LEFT(F112,1)="-",1,0)+IF(LEFT(G112,1)="-",1,0)+IF(LEFT(H112,1)="-",1,0)+IF(LEFT(I112,1)="-",1,0)))</f>
        <v>3</v>
      </c>
      <c r="L112" s="70">
        <f t="shared" si="4"/>
      </c>
      <c r="M112" s="71">
        <f t="shared" si="4"/>
        <v>1</v>
      </c>
    </row>
    <row r="113" spans="1:13" ht="12.75">
      <c r="A113" s="65" t="s">
        <v>273</v>
      </c>
      <c r="B113" s="66" t="str">
        <f>IF(B108&gt;"",B108,"")</f>
        <v>Jormanainen Jani</v>
      </c>
      <c r="C113" s="66" t="str">
        <f>IF(F108&gt;"",F108,"")</f>
        <v>Autio Riku</v>
      </c>
      <c r="D113" s="67"/>
      <c r="E113" s="68">
        <v>-6</v>
      </c>
      <c r="F113" s="68">
        <v>2</v>
      </c>
      <c r="G113" s="68">
        <v>12</v>
      </c>
      <c r="H113" s="68">
        <v>-9</v>
      </c>
      <c r="I113" s="68">
        <v>13</v>
      </c>
      <c r="J113" s="69">
        <f>IF(ISBLANK(E113),"",COUNTIF(E113:I113,"&gt;=0"))</f>
        <v>3</v>
      </c>
      <c r="K113" s="69">
        <f>IF(ISBLANK(E113),"",(IF(LEFT(E113,1)="-",1,0)+IF(LEFT(F113,1)="-",1,0)+IF(LEFT(G113,1)="-",1,0)+IF(LEFT(H113,1)="-",1,0)+IF(LEFT(I113,1)="-",1,0)))</f>
        <v>2</v>
      </c>
      <c r="L113" s="70">
        <f t="shared" si="4"/>
        <v>1</v>
      </c>
      <c r="M113" s="71">
        <f t="shared" si="4"/>
      </c>
    </row>
    <row r="114" spans="1:13" ht="12.75">
      <c r="A114" s="65" t="s">
        <v>274</v>
      </c>
      <c r="B114" s="66" t="str">
        <f>IF(B106&gt;"",B106,"")</f>
        <v>Soine Toni</v>
      </c>
      <c r="C114" s="66" t="str">
        <f>IF(F107&gt;"",F107,"")</f>
        <v>Naumi Alex</v>
      </c>
      <c r="D114" s="67"/>
      <c r="E114" s="68">
        <v>-5</v>
      </c>
      <c r="F114" s="68">
        <v>-6</v>
      </c>
      <c r="G114" s="68">
        <v>-3</v>
      </c>
      <c r="H114" s="68"/>
      <c r="I114" s="68"/>
      <c r="J114" s="69">
        <f>IF(ISBLANK(E114),"",COUNTIF(E114:I114,"&gt;=0"))</f>
        <v>0</v>
      </c>
      <c r="K114" s="69">
        <f>IF(ISBLANK(E114),"",(IF(LEFT(E114,1)="-",1,0)+IF(LEFT(F114,1)="-",1,0)+IF(LEFT(G114,1)="-",1,0)+IF(LEFT(H114,1)="-",1,0)+IF(LEFT(I114,1)="-",1,0)))</f>
        <v>3</v>
      </c>
      <c r="L114" s="70">
        <f t="shared" si="4"/>
      </c>
      <c r="M114" s="71">
        <f t="shared" si="4"/>
        <v>1</v>
      </c>
    </row>
    <row r="115" spans="1:13" ht="12.75">
      <c r="A115" s="65" t="s">
        <v>275</v>
      </c>
      <c r="B115" s="66" t="str">
        <f>IF(B107&gt;"",B107,"")</f>
        <v>Pihkala Arttu</v>
      </c>
      <c r="C115" s="66" t="str">
        <f>IF(F106&gt;"",F106,"")</f>
        <v>Flemming Veikka</v>
      </c>
      <c r="D115" s="67"/>
      <c r="E115" s="68">
        <v>-6</v>
      </c>
      <c r="F115" s="68">
        <v>11</v>
      </c>
      <c r="G115" s="68">
        <v>8</v>
      </c>
      <c r="H115" s="68">
        <v>12</v>
      </c>
      <c r="I115" s="68"/>
      <c r="J115" s="69">
        <f>IF(ISBLANK(E115),"",COUNTIF(E115:I115,"&gt;=0"))</f>
        <v>3</v>
      </c>
      <c r="K115" s="69">
        <f>IF(ISBLANK(E115),"",(IF(LEFT(E115,1)="-",1,0)+IF(LEFT(F115,1)="-",1,0)+IF(LEFT(G115,1)="-",1,0)+IF(LEFT(H115,1)="-",1,0)+IF(LEFT(I115,1)="-",1,0)))</f>
        <v>1</v>
      </c>
      <c r="L115" s="70">
        <f t="shared" si="4"/>
        <v>1</v>
      </c>
      <c r="M115" s="71">
        <f t="shared" si="4"/>
      </c>
    </row>
    <row r="116" spans="1:13" ht="15">
      <c r="A116" s="41"/>
      <c r="B116" s="40"/>
      <c r="C116" s="40"/>
      <c r="D116" s="40"/>
      <c r="E116" s="40"/>
      <c r="F116" s="40"/>
      <c r="G116" s="40"/>
      <c r="H116" s="91" t="s">
        <v>276</v>
      </c>
      <c r="I116" s="91"/>
      <c r="J116" s="72">
        <f>SUM(J111:J115)</f>
        <v>11</v>
      </c>
      <c r="K116" s="72">
        <f>SUM(K111:K115)</f>
        <v>9</v>
      </c>
      <c r="L116" s="72">
        <f>SUM(L111:L115)</f>
        <v>3</v>
      </c>
      <c r="M116" s="73">
        <f>SUM(M111:M115)</f>
        <v>2</v>
      </c>
    </row>
    <row r="117" spans="1:13" ht="15">
      <c r="A117" s="74" t="s">
        <v>277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62"/>
    </row>
    <row r="118" spans="1:13" ht="15">
      <c r="A118" s="75" t="s">
        <v>278</v>
      </c>
      <c r="B118" s="76"/>
      <c r="C118" s="76" t="s">
        <v>279</v>
      </c>
      <c r="D118" s="76"/>
      <c r="E118" s="76"/>
      <c r="F118" s="76" t="s">
        <v>29</v>
      </c>
      <c r="G118" s="76"/>
      <c r="H118" s="76"/>
      <c r="I118" s="77" t="s">
        <v>280</v>
      </c>
      <c r="J118" s="40"/>
      <c r="K118" s="40"/>
      <c r="L118" s="40"/>
      <c r="M118" s="62"/>
    </row>
    <row r="119" spans="1:13" ht="18" thickBot="1">
      <c r="A119" s="41"/>
      <c r="B119" s="40"/>
      <c r="C119" s="40"/>
      <c r="D119" s="40"/>
      <c r="E119" s="40"/>
      <c r="F119" s="40"/>
      <c r="G119" s="40"/>
      <c r="H119" s="40"/>
      <c r="I119" s="87" t="str">
        <f>IF(L116=3,B105,IF(M116=3,F105,""))</f>
        <v>PTEspoo 1</v>
      </c>
      <c r="J119" s="87"/>
      <c r="K119" s="87"/>
      <c r="L119" s="87"/>
      <c r="M119" s="87"/>
    </row>
    <row r="120" spans="1:13" ht="18" thickBot="1">
      <c r="A120" s="78"/>
      <c r="B120" s="79"/>
      <c r="C120" s="79"/>
      <c r="D120" s="79"/>
      <c r="E120" s="79"/>
      <c r="F120" s="79"/>
      <c r="G120" s="79"/>
      <c r="H120" s="79"/>
      <c r="I120" s="80"/>
      <c r="J120" s="80"/>
      <c r="K120" s="80"/>
      <c r="L120" s="80"/>
      <c r="M120" s="81"/>
    </row>
    <row r="121" spans="1:13" ht="18" thickTop="1">
      <c r="A121" s="83"/>
      <c r="B121" s="83"/>
      <c r="C121" s="83"/>
      <c r="D121" s="83"/>
      <c r="E121" s="83"/>
      <c r="F121" s="83"/>
      <c r="G121" s="83"/>
      <c r="H121" s="83"/>
      <c r="I121" s="84"/>
      <c r="J121" s="84"/>
      <c r="K121" s="84"/>
      <c r="L121" s="84"/>
      <c r="M121" s="84"/>
    </row>
    <row r="122" spans="1:13" ht="17.25">
      <c r="A122" s="83"/>
      <c r="B122" s="83"/>
      <c r="C122" s="83"/>
      <c r="D122" s="83"/>
      <c r="E122" s="83"/>
      <c r="F122" s="83"/>
      <c r="G122" s="83"/>
      <c r="H122" s="83"/>
      <c r="I122" s="84"/>
      <c r="J122" s="84"/>
      <c r="K122" s="84"/>
      <c r="L122" s="84"/>
      <c r="M122" s="84"/>
    </row>
    <row r="123" spans="1:13" ht="17.25">
      <c r="A123" s="83"/>
      <c r="B123" s="83"/>
      <c r="C123" s="83"/>
      <c r="D123" s="83"/>
      <c r="E123" s="83"/>
      <c r="F123" s="83"/>
      <c r="G123" s="83"/>
      <c r="H123" s="83"/>
      <c r="I123" s="84"/>
      <c r="J123" s="84"/>
      <c r="K123" s="84"/>
      <c r="L123" s="84"/>
      <c r="M123" s="84"/>
    </row>
    <row r="124" ht="13.5" thickBot="1"/>
    <row r="125" spans="1:13" ht="15.75" thickTop="1">
      <c r="A125" s="35"/>
      <c r="B125" s="36"/>
      <c r="C125" s="36"/>
      <c r="D125" s="36"/>
      <c r="E125" s="99" t="s">
        <v>253</v>
      </c>
      <c r="F125" s="99"/>
      <c r="G125" s="100" t="s">
        <v>0</v>
      </c>
      <c r="H125" s="100"/>
      <c r="I125" s="100"/>
      <c r="J125" s="100"/>
      <c r="K125" s="100"/>
      <c r="L125" s="100"/>
      <c r="M125" s="100"/>
    </row>
    <row r="126" spans="1:13" ht="15">
      <c r="A126" s="37"/>
      <c r="B126" s="38" t="s">
        <v>254</v>
      </c>
      <c r="C126" s="39"/>
      <c r="D126" s="40"/>
      <c r="E126" s="101" t="s">
        <v>255</v>
      </c>
      <c r="F126" s="101"/>
      <c r="G126" s="102" t="s">
        <v>281</v>
      </c>
      <c r="H126" s="102"/>
      <c r="I126" s="102"/>
      <c r="J126" s="102"/>
      <c r="K126" s="102"/>
      <c r="L126" s="102"/>
      <c r="M126" s="102"/>
    </row>
    <row r="127" spans="1:13" ht="15">
      <c r="A127" s="41"/>
      <c r="B127" s="42"/>
      <c r="C127" s="40"/>
      <c r="D127" s="40"/>
      <c r="E127" s="103" t="s">
        <v>256</v>
      </c>
      <c r="F127" s="103"/>
      <c r="G127" s="104" t="s">
        <v>183</v>
      </c>
      <c r="H127" s="104"/>
      <c r="I127" s="104"/>
      <c r="J127" s="104"/>
      <c r="K127" s="104"/>
      <c r="L127" s="104"/>
      <c r="M127" s="104"/>
    </row>
    <row r="128" spans="1:13" ht="21" thickBot="1">
      <c r="A128" s="43"/>
      <c r="B128" s="44" t="s">
        <v>257</v>
      </c>
      <c r="C128" s="40"/>
      <c r="D128" s="40"/>
      <c r="E128" s="92" t="s">
        <v>258</v>
      </c>
      <c r="F128" s="92"/>
      <c r="G128" s="93">
        <v>43793</v>
      </c>
      <c r="H128" s="93"/>
      <c r="I128" s="93"/>
      <c r="J128" s="45" t="s">
        <v>259</v>
      </c>
      <c r="K128" s="105" t="s">
        <v>286</v>
      </c>
      <c r="L128" s="105"/>
      <c r="M128" s="105"/>
    </row>
    <row r="129" spans="1:13" ht="15" thickTop="1">
      <c r="A129" s="46"/>
      <c r="B129" s="40"/>
      <c r="C129" s="40"/>
      <c r="D129" s="40"/>
      <c r="E129" s="47"/>
      <c r="F129" s="40"/>
      <c r="G129" s="40"/>
      <c r="H129" s="48"/>
      <c r="I129" s="49"/>
      <c r="J129" s="49"/>
      <c r="K129" s="49"/>
      <c r="L129" s="49"/>
      <c r="M129" s="50"/>
    </row>
    <row r="130" spans="1:13" ht="15.75" thickBot="1">
      <c r="A130" s="51" t="s">
        <v>260</v>
      </c>
      <c r="B130" s="95" t="s">
        <v>71</v>
      </c>
      <c r="C130" s="95"/>
      <c r="D130" s="52"/>
      <c r="E130" s="53" t="s">
        <v>261</v>
      </c>
      <c r="F130" s="96" t="s">
        <v>188</v>
      </c>
      <c r="G130" s="96"/>
      <c r="H130" s="96"/>
      <c r="I130" s="96"/>
      <c r="J130" s="96"/>
      <c r="K130" s="96"/>
      <c r="L130" s="96"/>
      <c r="M130" s="96"/>
    </row>
    <row r="131" spans="1:13" ht="12.75">
      <c r="A131" s="54" t="s">
        <v>262</v>
      </c>
      <c r="B131" s="106" t="s">
        <v>291</v>
      </c>
      <c r="C131" s="97"/>
      <c r="D131" s="55"/>
      <c r="E131" s="56" t="s">
        <v>263</v>
      </c>
      <c r="F131" s="108" t="s">
        <v>296</v>
      </c>
      <c r="G131" s="98"/>
      <c r="H131" s="98"/>
      <c r="I131" s="98"/>
      <c r="J131" s="98"/>
      <c r="K131" s="98"/>
      <c r="L131" s="98"/>
      <c r="M131" s="98"/>
    </row>
    <row r="132" spans="1:13" ht="12.75">
      <c r="A132" s="57" t="s">
        <v>264</v>
      </c>
      <c r="B132" s="107" t="s">
        <v>301</v>
      </c>
      <c r="C132" s="88"/>
      <c r="D132" s="55"/>
      <c r="E132" s="58" t="s">
        <v>265</v>
      </c>
      <c r="F132" s="109" t="s">
        <v>79</v>
      </c>
      <c r="G132" s="89"/>
      <c r="H132" s="89"/>
      <c r="I132" s="89"/>
      <c r="J132" s="89"/>
      <c r="K132" s="89"/>
      <c r="L132" s="89"/>
      <c r="M132" s="89"/>
    </row>
    <row r="133" spans="1:13" ht="12.75">
      <c r="A133" s="57" t="s">
        <v>266</v>
      </c>
      <c r="B133" s="107" t="s">
        <v>292</v>
      </c>
      <c r="C133" s="88"/>
      <c r="D133" s="55"/>
      <c r="E133" s="59" t="s">
        <v>267</v>
      </c>
      <c r="F133" s="89" t="s">
        <v>44</v>
      </c>
      <c r="G133" s="89"/>
      <c r="H133" s="89"/>
      <c r="I133" s="89"/>
      <c r="J133" s="89"/>
      <c r="K133" s="89"/>
      <c r="L133" s="89"/>
      <c r="M133" s="89"/>
    </row>
    <row r="134" spans="1:13" ht="15">
      <c r="A134" s="41"/>
      <c r="B134" s="40"/>
      <c r="C134" s="40"/>
      <c r="D134" s="40"/>
      <c r="E134" s="47"/>
      <c r="F134" s="60"/>
      <c r="G134" s="60"/>
      <c r="H134" s="60"/>
      <c r="I134" s="40"/>
      <c r="J134" s="40"/>
      <c r="K134" s="40"/>
      <c r="L134" s="61"/>
      <c r="M134" s="62"/>
    </row>
    <row r="135" spans="1:13" ht="15">
      <c r="A135" s="63" t="s">
        <v>268</v>
      </c>
      <c r="B135" s="40"/>
      <c r="C135" s="40"/>
      <c r="D135" s="40"/>
      <c r="E135" s="58">
        <v>1</v>
      </c>
      <c r="F135" s="58">
        <v>2</v>
      </c>
      <c r="G135" s="58">
        <v>3</v>
      </c>
      <c r="H135" s="58">
        <v>4</v>
      </c>
      <c r="I135" s="58">
        <v>5</v>
      </c>
      <c r="J135" s="90" t="s">
        <v>7</v>
      </c>
      <c r="K135" s="90"/>
      <c r="L135" s="58" t="s">
        <v>269</v>
      </c>
      <c r="M135" s="64" t="s">
        <v>270</v>
      </c>
    </row>
    <row r="136" spans="1:13" ht="12.75">
      <c r="A136" s="65" t="s">
        <v>271</v>
      </c>
      <c r="B136" s="66" t="str">
        <f>IF(B131&gt;"",B131,"")</f>
        <v>Tennilä Otto</v>
      </c>
      <c r="C136" s="66" t="str">
        <f>IF(F131&gt;"",F131,"")</f>
        <v>Räsänen Mika</v>
      </c>
      <c r="D136" s="67"/>
      <c r="E136" s="68">
        <v>8</v>
      </c>
      <c r="F136" s="68">
        <v>11</v>
      </c>
      <c r="G136" s="68">
        <v>3</v>
      </c>
      <c r="H136" s="68"/>
      <c r="I136" s="68"/>
      <c r="J136" s="69">
        <f>IF(ISBLANK(E136),"",COUNTIF(E136:I136,"&gt;=0"))</f>
        <v>3</v>
      </c>
      <c r="K136" s="69">
        <f>IF(ISBLANK(E136),"",(IF(LEFT(E136,1)="-",1,0)+IF(LEFT(F136,1)="-",1,0)+IF(LEFT(G136,1)="-",1,0)+IF(LEFT(H136,1)="-",1,0)+IF(LEFT(I136,1)="-",1,0)))</f>
        <v>0</v>
      </c>
      <c r="L136" s="70">
        <f aca="true" t="shared" si="5" ref="L136:M140">IF(J136=3,1,"")</f>
        <v>1</v>
      </c>
      <c r="M136" s="71">
        <f t="shared" si="5"/>
      </c>
    </row>
    <row r="137" spans="1:13" ht="12.75">
      <c r="A137" s="65" t="s">
        <v>272</v>
      </c>
      <c r="B137" s="66" t="str">
        <f>IF(B132&gt;"",B132,"")</f>
        <v>Valasti Pasi</v>
      </c>
      <c r="C137" s="66" t="str">
        <f>IF(F132&gt;"",F132,"")</f>
        <v>Räsänen Aleksi</v>
      </c>
      <c r="D137" s="67"/>
      <c r="E137" s="68">
        <v>5</v>
      </c>
      <c r="F137" s="68">
        <v>7</v>
      </c>
      <c r="G137" s="68">
        <v>11</v>
      </c>
      <c r="H137" s="68"/>
      <c r="I137" s="68"/>
      <c r="J137" s="69">
        <f>IF(ISBLANK(E137),"",COUNTIF(E137:I137,"&gt;=0"))</f>
        <v>3</v>
      </c>
      <c r="K137" s="69">
        <f>IF(ISBLANK(E137),"",(IF(LEFT(E137,1)="-",1,0)+IF(LEFT(F137,1)="-",1,0)+IF(LEFT(G137,1)="-",1,0)+IF(LEFT(H137,1)="-",1,0)+IF(LEFT(I137,1)="-",1,0)))</f>
        <v>0</v>
      </c>
      <c r="L137" s="70">
        <f t="shared" si="5"/>
        <v>1</v>
      </c>
      <c r="M137" s="71">
        <f t="shared" si="5"/>
      </c>
    </row>
    <row r="138" spans="1:13" ht="12.75">
      <c r="A138" s="65" t="s">
        <v>273</v>
      </c>
      <c r="B138" s="66" t="str">
        <f>IF(B133&gt;"",B133,"")</f>
        <v>Koskinen Ari-Matti</v>
      </c>
      <c r="C138" s="66" t="str">
        <f>IF(F133&gt;"",F133,"")</f>
        <v>Chau Dinh Huy</v>
      </c>
      <c r="D138" s="67"/>
      <c r="E138" s="68">
        <v>5</v>
      </c>
      <c r="F138" s="68">
        <v>-2</v>
      </c>
      <c r="G138" s="68">
        <v>10</v>
      </c>
      <c r="H138" s="68">
        <v>-8</v>
      </c>
      <c r="I138" s="68">
        <v>-5</v>
      </c>
      <c r="J138" s="69">
        <f>IF(ISBLANK(E138),"",COUNTIF(E138:I138,"&gt;=0"))</f>
        <v>2</v>
      </c>
      <c r="K138" s="69">
        <f>IF(ISBLANK(E138),"",(IF(LEFT(E138,1)="-",1,0)+IF(LEFT(F138,1)="-",1,0)+IF(LEFT(G138,1)="-",1,0)+IF(LEFT(H138,1)="-",1,0)+IF(LEFT(I138,1)="-",1,0)))</f>
        <v>3</v>
      </c>
      <c r="L138" s="70">
        <f t="shared" si="5"/>
      </c>
      <c r="M138" s="71">
        <f t="shared" si="5"/>
        <v>1</v>
      </c>
    </row>
    <row r="139" spans="1:13" ht="12.75">
      <c r="A139" s="65" t="s">
        <v>274</v>
      </c>
      <c r="B139" s="66" t="str">
        <f>IF(B131&gt;"",B131,"")</f>
        <v>Tennilä Otto</v>
      </c>
      <c r="C139" s="66" t="str">
        <f>IF(F132&gt;"",F132,"")</f>
        <v>Räsänen Aleksi</v>
      </c>
      <c r="D139" s="67"/>
      <c r="E139" s="68">
        <v>-8</v>
      </c>
      <c r="F139" s="68">
        <v>9</v>
      </c>
      <c r="G139" s="68">
        <v>7</v>
      </c>
      <c r="H139" s="68">
        <v>5</v>
      </c>
      <c r="I139" s="68"/>
      <c r="J139" s="69">
        <f>IF(ISBLANK(E139),"",COUNTIF(E139:I139,"&gt;=0"))</f>
        <v>3</v>
      </c>
      <c r="K139" s="69">
        <f>IF(ISBLANK(E139),"",(IF(LEFT(E139,1)="-",1,0)+IF(LEFT(F139,1)="-",1,0)+IF(LEFT(G139,1)="-",1,0)+IF(LEFT(H139,1)="-",1,0)+IF(LEFT(I139,1)="-",1,0)))</f>
        <v>1</v>
      </c>
      <c r="L139" s="70">
        <f t="shared" si="5"/>
        <v>1</v>
      </c>
      <c r="M139" s="71">
        <f t="shared" si="5"/>
      </c>
    </row>
    <row r="140" spans="1:13" ht="12.75">
      <c r="A140" s="65" t="s">
        <v>275</v>
      </c>
      <c r="B140" s="66" t="str">
        <f>IF(B132&gt;"",B132,"")</f>
        <v>Valasti Pasi</v>
      </c>
      <c r="C140" s="66" t="str">
        <f>IF(F131&gt;"",F131,"")</f>
        <v>Räsänen Mika</v>
      </c>
      <c r="D140" s="67"/>
      <c r="E140" s="68"/>
      <c r="F140" s="68"/>
      <c r="G140" s="68"/>
      <c r="H140" s="68"/>
      <c r="I140" s="68"/>
      <c r="J140" s="69">
        <f>IF(ISBLANK(E140),"",COUNTIF(E140:I140,"&gt;=0"))</f>
      </c>
      <c r="K140" s="69">
        <f>IF(ISBLANK(E140),"",(IF(LEFT(E140,1)="-",1,0)+IF(LEFT(F140,1)="-",1,0)+IF(LEFT(G140,1)="-",1,0)+IF(LEFT(H140,1)="-",1,0)+IF(LEFT(I140,1)="-",1,0)))</f>
      </c>
      <c r="L140" s="70">
        <f t="shared" si="5"/>
      </c>
      <c r="M140" s="71">
        <f t="shared" si="5"/>
      </c>
    </row>
    <row r="141" spans="1:13" ht="15">
      <c r="A141" s="41"/>
      <c r="B141" s="40"/>
      <c r="C141" s="40"/>
      <c r="D141" s="40"/>
      <c r="E141" s="40"/>
      <c r="F141" s="40"/>
      <c r="G141" s="40"/>
      <c r="H141" s="91" t="s">
        <v>276</v>
      </c>
      <c r="I141" s="91"/>
      <c r="J141" s="72">
        <f>SUM(J136:J140)</f>
        <v>11</v>
      </c>
      <c r="K141" s="72">
        <f>SUM(K136:K140)</f>
        <v>4</v>
      </c>
      <c r="L141" s="72">
        <f>SUM(L136:L140)</f>
        <v>3</v>
      </c>
      <c r="M141" s="73">
        <f>SUM(M136:M140)</f>
        <v>1</v>
      </c>
    </row>
    <row r="142" spans="1:13" ht="15">
      <c r="A142" s="74" t="s">
        <v>277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62"/>
    </row>
    <row r="143" spans="1:13" ht="15">
      <c r="A143" s="75" t="s">
        <v>278</v>
      </c>
      <c r="B143" s="76"/>
      <c r="C143" s="76" t="s">
        <v>279</v>
      </c>
      <c r="D143" s="76"/>
      <c r="E143" s="76"/>
      <c r="F143" s="76" t="s">
        <v>29</v>
      </c>
      <c r="G143" s="76"/>
      <c r="H143" s="76"/>
      <c r="I143" s="77" t="s">
        <v>280</v>
      </c>
      <c r="J143" s="40"/>
      <c r="K143" s="40"/>
      <c r="L143" s="40"/>
      <c r="M143" s="62"/>
    </row>
    <row r="144" spans="1:13" ht="18" thickBot="1">
      <c r="A144" s="41"/>
      <c r="B144" s="40"/>
      <c r="C144" s="40"/>
      <c r="D144" s="40"/>
      <c r="E144" s="40"/>
      <c r="F144" s="40"/>
      <c r="G144" s="40"/>
      <c r="H144" s="40"/>
      <c r="I144" s="87" t="str">
        <f>IF(L141=3,B130,IF(M141=3,F130,""))</f>
        <v>PT 75</v>
      </c>
      <c r="J144" s="87"/>
      <c r="K144" s="87"/>
      <c r="L144" s="87"/>
      <c r="M144" s="87"/>
    </row>
    <row r="145" spans="1:13" ht="18" thickBot="1">
      <c r="A145" s="78"/>
      <c r="B145" s="79"/>
      <c r="C145" s="79"/>
      <c r="D145" s="79"/>
      <c r="E145" s="79"/>
      <c r="F145" s="79"/>
      <c r="G145" s="79"/>
      <c r="H145" s="79"/>
      <c r="I145" s="80"/>
      <c r="J145" s="80"/>
      <c r="K145" s="80"/>
      <c r="L145" s="80"/>
      <c r="M145" s="81"/>
    </row>
    <row r="146" spans="1:13" ht="18" thickTop="1">
      <c r="A146" s="83"/>
      <c r="B146" s="83"/>
      <c r="C146" s="83"/>
      <c r="D146" s="83"/>
      <c r="E146" s="83"/>
      <c r="F146" s="83"/>
      <c r="G146" s="83"/>
      <c r="H146" s="83"/>
      <c r="I146" s="84"/>
      <c r="J146" s="84"/>
      <c r="K146" s="84"/>
      <c r="L146" s="84"/>
      <c r="M146" s="84"/>
    </row>
    <row r="147" spans="1:13" ht="17.25">
      <c r="A147" s="83"/>
      <c r="B147" s="83"/>
      <c r="C147" s="83"/>
      <c r="D147" s="83"/>
      <c r="E147" s="83"/>
      <c r="F147" s="83"/>
      <c r="G147" s="83"/>
      <c r="H147" s="83"/>
      <c r="I147" s="84"/>
      <c r="J147" s="84"/>
      <c r="K147" s="84"/>
      <c r="L147" s="84"/>
      <c r="M147" s="84"/>
    </row>
    <row r="148" spans="1:13" ht="17.25">
      <c r="A148" s="83"/>
      <c r="B148" s="83"/>
      <c r="C148" s="83"/>
      <c r="D148" s="83"/>
      <c r="E148" s="83"/>
      <c r="F148" s="83"/>
      <c r="G148" s="83"/>
      <c r="H148" s="83"/>
      <c r="I148" s="84"/>
      <c r="J148" s="84"/>
      <c r="K148" s="84"/>
      <c r="L148" s="84"/>
      <c r="M148" s="84"/>
    </row>
    <row r="149" ht="13.5" thickBot="1"/>
    <row r="150" spans="1:13" ht="15.75" thickTop="1">
      <c r="A150" s="35"/>
      <c r="B150" s="36"/>
      <c r="C150" s="36"/>
      <c r="D150" s="36"/>
      <c r="E150" s="99" t="s">
        <v>253</v>
      </c>
      <c r="F150" s="99"/>
      <c r="G150" s="100" t="s">
        <v>0</v>
      </c>
      <c r="H150" s="100"/>
      <c r="I150" s="100"/>
      <c r="J150" s="100"/>
      <c r="K150" s="100"/>
      <c r="L150" s="100"/>
      <c r="M150" s="100"/>
    </row>
    <row r="151" spans="1:13" ht="15">
      <c r="A151" s="37"/>
      <c r="B151" s="38" t="s">
        <v>254</v>
      </c>
      <c r="C151" s="39"/>
      <c r="D151" s="40"/>
      <c r="E151" s="101" t="s">
        <v>255</v>
      </c>
      <c r="F151" s="101"/>
      <c r="G151" s="102" t="s">
        <v>281</v>
      </c>
      <c r="H151" s="102"/>
      <c r="I151" s="102"/>
      <c r="J151" s="102"/>
      <c r="K151" s="102"/>
      <c r="L151" s="102"/>
      <c r="M151" s="102"/>
    </row>
    <row r="152" spans="1:13" ht="15">
      <c r="A152" s="41"/>
      <c r="B152" s="42"/>
      <c r="C152" s="40"/>
      <c r="D152" s="40"/>
      <c r="E152" s="103" t="s">
        <v>256</v>
      </c>
      <c r="F152" s="103"/>
      <c r="G152" s="104" t="s">
        <v>183</v>
      </c>
      <c r="H152" s="104"/>
      <c r="I152" s="104"/>
      <c r="J152" s="104"/>
      <c r="K152" s="104"/>
      <c r="L152" s="104"/>
      <c r="M152" s="104"/>
    </row>
    <row r="153" spans="1:13" ht="21" thickBot="1">
      <c r="A153" s="43"/>
      <c r="B153" s="44" t="s">
        <v>257</v>
      </c>
      <c r="C153" s="40"/>
      <c r="D153" s="40"/>
      <c r="E153" s="92" t="s">
        <v>258</v>
      </c>
      <c r="F153" s="92"/>
      <c r="G153" s="93">
        <v>43793</v>
      </c>
      <c r="H153" s="93"/>
      <c r="I153" s="93"/>
      <c r="J153" s="45" t="s">
        <v>259</v>
      </c>
      <c r="K153" s="94" t="s">
        <v>284</v>
      </c>
      <c r="L153" s="94"/>
      <c r="M153" s="94"/>
    </row>
    <row r="154" spans="1:13" ht="15" thickTop="1">
      <c r="A154" s="46"/>
      <c r="B154" s="40"/>
      <c r="C154" s="40"/>
      <c r="D154" s="40"/>
      <c r="E154" s="47"/>
      <c r="F154" s="40"/>
      <c r="G154" s="40"/>
      <c r="H154" s="48"/>
      <c r="I154" s="49"/>
      <c r="J154" s="49"/>
      <c r="K154" s="49"/>
      <c r="L154" s="49"/>
      <c r="M154" s="50"/>
    </row>
    <row r="155" spans="1:13" ht="15.75" thickBot="1">
      <c r="A155" s="51" t="s">
        <v>260</v>
      </c>
      <c r="B155" s="95" t="s">
        <v>71</v>
      </c>
      <c r="C155" s="95"/>
      <c r="D155" s="52"/>
      <c r="E155" s="53" t="s">
        <v>261</v>
      </c>
      <c r="F155" s="96" t="s">
        <v>190</v>
      </c>
      <c r="G155" s="96"/>
      <c r="H155" s="96"/>
      <c r="I155" s="96"/>
      <c r="J155" s="96"/>
      <c r="K155" s="96"/>
      <c r="L155" s="96"/>
      <c r="M155" s="96"/>
    </row>
    <row r="156" spans="1:13" ht="12.75">
      <c r="A156" s="54" t="s">
        <v>262</v>
      </c>
      <c r="B156" s="106" t="s">
        <v>291</v>
      </c>
      <c r="C156" s="97"/>
      <c r="D156" s="55"/>
      <c r="E156" s="56" t="s">
        <v>263</v>
      </c>
      <c r="F156" s="108" t="s">
        <v>295</v>
      </c>
      <c r="G156" s="98"/>
      <c r="H156" s="98"/>
      <c r="I156" s="98"/>
      <c r="J156" s="98"/>
      <c r="K156" s="98"/>
      <c r="L156" s="98"/>
      <c r="M156" s="98"/>
    </row>
    <row r="157" spans="1:13" ht="12.75">
      <c r="A157" s="57" t="s">
        <v>264</v>
      </c>
      <c r="B157" s="107" t="s">
        <v>301</v>
      </c>
      <c r="C157" s="88"/>
      <c r="D157" s="55"/>
      <c r="E157" s="58" t="s">
        <v>265</v>
      </c>
      <c r="F157" s="109" t="s">
        <v>299</v>
      </c>
      <c r="G157" s="89"/>
      <c r="H157" s="89"/>
      <c r="I157" s="89"/>
      <c r="J157" s="89"/>
      <c r="K157" s="89"/>
      <c r="L157" s="89"/>
      <c r="M157" s="89"/>
    </row>
    <row r="158" spans="1:13" ht="12.75">
      <c r="A158" s="57" t="s">
        <v>266</v>
      </c>
      <c r="B158" s="107" t="s">
        <v>292</v>
      </c>
      <c r="C158" s="88"/>
      <c r="D158" s="55"/>
      <c r="E158" s="59" t="s">
        <v>267</v>
      </c>
      <c r="F158" s="109" t="s">
        <v>294</v>
      </c>
      <c r="G158" s="89"/>
      <c r="H158" s="89"/>
      <c r="I158" s="89"/>
      <c r="J158" s="89"/>
      <c r="K158" s="89"/>
      <c r="L158" s="89"/>
      <c r="M158" s="89"/>
    </row>
    <row r="159" spans="1:13" ht="15">
      <c r="A159" s="41"/>
      <c r="B159" s="40"/>
      <c r="C159" s="40"/>
      <c r="D159" s="40"/>
      <c r="E159" s="47"/>
      <c r="F159" s="60"/>
      <c r="G159" s="60"/>
      <c r="H159" s="60"/>
      <c r="I159" s="40"/>
      <c r="J159" s="40"/>
      <c r="K159" s="40"/>
      <c r="L159" s="61"/>
      <c r="M159" s="62"/>
    </row>
    <row r="160" spans="1:13" ht="15">
      <c r="A160" s="63" t="s">
        <v>268</v>
      </c>
      <c r="B160" s="40"/>
      <c r="C160" s="40"/>
      <c r="D160" s="40"/>
      <c r="E160" s="58">
        <v>1</v>
      </c>
      <c r="F160" s="58">
        <v>2</v>
      </c>
      <c r="G160" s="58">
        <v>3</v>
      </c>
      <c r="H160" s="58">
        <v>4</v>
      </c>
      <c r="I160" s="58">
        <v>5</v>
      </c>
      <c r="J160" s="90" t="s">
        <v>7</v>
      </c>
      <c r="K160" s="90"/>
      <c r="L160" s="58" t="s">
        <v>269</v>
      </c>
      <c r="M160" s="64" t="s">
        <v>270</v>
      </c>
    </row>
    <row r="161" spans="1:13" ht="12.75">
      <c r="A161" s="65" t="s">
        <v>271</v>
      </c>
      <c r="B161" s="66" t="str">
        <f>IF(B156&gt;"",B156,"")</f>
        <v>Tennilä Otto</v>
      </c>
      <c r="C161" s="66" t="str">
        <f>IF(F156&gt;"",F156,"")</f>
        <v>Pihkala Arttu</v>
      </c>
      <c r="D161" s="67"/>
      <c r="E161" s="68">
        <v>5</v>
      </c>
      <c r="F161" s="68">
        <v>5</v>
      </c>
      <c r="G161" s="68">
        <v>9</v>
      </c>
      <c r="H161" s="68"/>
      <c r="I161" s="68"/>
      <c r="J161" s="69">
        <f>IF(ISBLANK(E161),"",COUNTIF(E161:I161,"&gt;=0"))</f>
        <v>3</v>
      </c>
      <c r="K161" s="69">
        <f>IF(ISBLANK(E161),"",(IF(LEFT(E161,1)="-",1,0)+IF(LEFT(F161,1)="-",1,0)+IF(LEFT(G161,1)="-",1,0)+IF(LEFT(H161,1)="-",1,0)+IF(LEFT(I161,1)="-",1,0)))</f>
        <v>0</v>
      </c>
      <c r="L161" s="70">
        <f aca="true" t="shared" si="6" ref="L161:M165">IF(J161=3,1,"")</f>
        <v>1</v>
      </c>
      <c r="M161" s="71">
        <f t="shared" si="6"/>
      </c>
    </row>
    <row r="162" spans="1:13" ht="12.75">
      <c r="A162" s="65" t="s">
        <v>272</v>
      </c>
      <c r="B162" s="66" t="str">
        <f>IF(B157&gt;"",B157,"")</f>
        <v>Valasti Pasi</v>
      </c>
      <c r="C162" s="66" t="str">
        <f>IF(F157&gt;"",F157,"")</f>
        <v>Soine Toni</v>
      </c>
      <c r="D162" s="67"/>
      <c r="E162" s="68">
        <v>-6</v>
      </c>
      <c r="F162" s="68">
        <v>-6</v>
      </c>
      <c r="G162" s="68">
        <v>-4</v>
      </c>
      <c r="H162" s="68"/>
      <c r="I162" s="68"/>
      <c r="J162" s="69">
        <f>IF(ISBLANK(E162),"",COUNTIF(E162:I162,"&gt;=0"))</f>
        <v>0</v>
      </c>
      <c r="K162" s="69">
        <f>IF(ISBLANK(E162),"",(IF(LEFT(E162,1)="-",1,0)+IF(LEFT(F162,1)="-",1,0)+IF(LEFT(G162,1)="-",1,0)+IF(LEFT(H162,1)="-",1,0)+IF(LEFT(I162,1)="-",1,0)))</f>
        <v>3</v>
      </c>
      <c r="L162" s="70">
        <f t="shared" si="6"/>
      </c>
      <c r="M162" s="71">
        <f t="shared" si="6"/>
        <v>1</v>
      </c>
    </row>
    <row r="163" spans="1:13" ht="12.75">
      <c r="A163" s="65" t="s">
        <v>273</v>
      </c>
      <c r="B163" s="66" t="str">
        <f>IF(B158&gt;"",B158,"")</f>
        <v>Koskinen Ari-Matti</v>
      </c>
      <c r="C163" s="66" t="str">
        <f>IF(F158&gt;"",F158,"")</f>
        <v>Jormanainen Jani</v>
      </c>
      <c r="D163" s="67"/>
      <c r="E163" s="68">
        <v>-6</v>
      </c>
      <c r="F163" s="68">
        <v>-8</v>
      </c>
      <c r="G163" s="68">
        <v>8</v>
      </c>
      <c r="H163" s="68">
        <v>8</v>
      </c>
      <c r="I163" s="68">
        <v>8</v>
      </c>
      <c r="J163" s="69">
        <f>IF(ISBLANK(E163),"",COUNTIF(E163:I163,"&gt;=0"))</f>
        <v>3</v>
      </c>
      <c r="K163" s="69">
        <f>IF(ISBLANK(E163),"",(IF(LEFT(E163,1)="-",1,0)+IF(LEFT(F163,1)="-",1,0)+IF(LEFT(G163,1)="-",1,0)+IF(LEFT(H163,1)="-",1,0)+IF(LEFT(I163,1)="-",1,0)))</f>
        <v>2</v>
      </c>
      <c r="L163" s="70">
        <f t="shared" si="6"/>
        <v>1</v>
      </c>
      <c r="M163" s="71">
        <f t="shared" si="6"/>
      </c>
    </row>
    <row r="164" spans="1:13" ht="12.75">
      <c r="A164" s="65" t="s">
        <v>274</v>
      </c>
      <c r="B164" s="66" t="str">
        <f>IF(B156&gt;"",B156,"")</f>
        <v>Tennilä Otto</v>
      </c>
      <c r="C164" s="66" t="str">
        <f>IF(F157&gt;"",F157,"")</f>
        <v>Soine Toni</v>
      </c>
      <c r="D164" s="67"/>
      <c r="E164" s="68">
        <v>8</v>
      </c>
      <c r="F164" s="68">
        <v>8</v>
      </c>
      <c r="G164" s="68">
        <v>-10</v>
      </c>
      <c r="H164" s="68">
        <v>-6</v>
      </c>
      <c r="I164" s="68">
        <v>7</v>
      </c>
      <c r="J164" s="69">
        <f>IF(ISBLANK(E164),"",COUNTIF(E164:I164,"&gt;=0"))</f>
        <v>3</v>
      </c>
      <c r="K164" s="69">
        <f>IF(ISBLANK(E164),"",(IF(LEFT(E164,1)="-",1,0)+IF(LEFT(F164,1)="-",1,0)+IF(LEFT(G164,1)="-",1,0)+IF(LEFT(H164,1)="-",1,0)+IF(LEFT(I164,1)="-",1,0)))</f>
        <v>2</v>
      </c>
      <c r="L164" s="70">
        <f t="shared" si="6"/>
        <v>1</v>
      </c>
      <c r="M164" s="71">
        <f t="shared" si="6"/>
      </c>
    </row>
    <row r="165" spans="1:13" ht="12.75">
      <c r="A165" s="65" t="s">
        <v>275</v>
      </c>
      <c r="B165" s="66" t="str">
        <f>IF(B157&gt;"",B157,"")</f>
        <v>Valasti Pasi</v>
      </c>
      <c r="C165" s="66" t="str">
        <f>IF(F156&gt;"",F156,"")</f>
        <v>Pihkala Arttu</v>
      </c>
      <c r="D165" s="67"/>
      <c r="E165" s="68"/>
      <c r="F165" s="68"/>
      <c r="G165" s="68"/>
      <c r="H165" s="68"/>
      <c r="I165" s="68"/>
      <c r="J165" s="69">
        <f>IF(ISBLANK(E165),"",COUNTIF(E165:I165,"&gt;=0"))</f>
      </c>
      <c r="K165" s="69">
        <f>IF(ISBLANK(E165),"",(IF(LEFT(E165,1)="-",1,0)+IF(LEFT(F165,1)="-",1,0)+IF(LEFT(G165,1)="-",1,0)+IF(LEFT(H165,1)="-",1,0)+IF(LEFT(I165,1)="-",1,0)))</f>
      </c>
      <c r="L165" s="70">
        <f t="shared" si="6"/>
      </c>
      <c r="M165" s="71">
        <f t="shared" si="6"/>
      </c>
    </row>
    <row r="166" spans="1:13" ht="15">
      <c r="A166" s="41"/>
      <c r="B166" s="40"/>
      <c r="C166" s="40"/>
      <c r="D166" s="40"/>
      <c r="E166" s="40"/>
      <c r="F166" s="40"/>
      <c r="G166" s="40"/>
      <c r="H166" s="91" t="s">
        <v>276</v>
      </c>
      <c r="I166" s="91"/>
      <c r="J166" s="72">
        <f>SUM(J161:J165)</f>
        <v>9</v>
      </c>
      <c r="K166" s="72">
        <f>SUM(K161:K165)</f>
        <v>7</v>
      </c>
      <c r="L166" s="72">
        <f>SUM(L161:L165)</f>
        <v>3</v>
      </c>
      <c r="M166" s="73">
        <f>SUM(M161:M165)</f>
        <v>1</v>
      </c>
    </row>
    <row r="167" spans="1:13" ht="15">
      <c r="A167" s="74" t="s">
        <v>277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62"/>
    </row>
    <row r="168" spans="1:13" ht="15">
      <c r="A168" s="75" t="s">
        <v>278</v>
      </c>
      <c r="B168" s="76"/>
      <c r="C168" s="76" t="s">
        <v>279</v>
      </c>
      <c r="D168" s="76"/>
      <c r="E168" s="76"/>
      <c r="F168" s="76" t="s">
        <v>29</v>
      </c>
      <c r="G168" s="76"/>
      <c r="H168" s="76"/>
      <c r="I168" s="77" t="s">
        <v>280</v>
      </c>
      <c r="J168" s="40"/>
      <c r="K168" s="40"/>
      <c r="L168" s="40"/>
      <c r="M168" s="62"/>
    </row>
    <row r="169" spans="1:13" ht="18" thickBot="1">
      <c r="A169" s="41"/>
      <c r="B169" s="40"/>
      <c r="C169" s="40"/>
      <c r="D169" s="40"/>
      <c r="E169" s="40"/>
      <c r="F169" s="40"/>
      <c r="G169" s="40"/>
      <c r="H169" s="40"/>
      <c r="I169" s="87" t="str">
        <f>IF(L166=3,B155,IF(M166=3,F155,""))</f>
        <v>PT 75</v>
      </c>
      <c r="J169" s="87"/>
      <c r="K169" s="87"/>
      <c r="L169" s="87"/>
      <c r="M169" s="87"/>
    </row>
    <row r="170" spans="1:13" ht="18" thickBot="1">
      <c r="A170" s="78"/>
      <c r="B170" s="79"/>
      <c r="C170" s="79"/>
      <c r="D170" s="79"/>
      <c r="E170" s="79"/>
      <c r="F170" s="79"/>
      <c r="G170" s="79"/>
      <c r="H170" s="79"/>
      <c r="I170" s="80"/>
      <c r="J170" s="80"/>
      <c r="K170" s="80"/>
      <c r="L170" s="80"/>
      <c r="M170" s="81"/>
    </row>
    <row r="171" ht="13.5" thickTop="1"/>
  </sheetData>
  <sheetProtection/>
  <mergeCells count="140">
    <mergeCell ref="E1:F1"/>
    <mergeCell ref="G1:M1"/>
    <mergeCell ref="E2:F2"/>
    <mergeCell ref="G2:M2"/>
    <mergeCell ref="E3:F3"/>
    <mergeCell ref="G3:M3"/>
    <mergeCell ref="E4:F4"/>
    <mergeCell ref="G4:I4"/>
    <mergeCell ref="K4:M4"/>
    <mergeCell ref="B6:C6"/>
    <mergeCell ref="F6:M6"/>
    <mergeCell ref="B7:C7"/>
    <mergeCell ref="F7:M7"/>
    <mergeCell ref="B8:C8"/>
    <mergeCell ref="F8:M8"/>
    <mergeCell ref="B9:C9"/>
    <mergeCell ref="F9:M9"/>
    <mergeCell ref="J11:K11"/>
    <mergeCell ref="H17:I17"/>
    <mergeCell ref="I20:M20"/>
    <mergeCell ref="E26:F26"/>
    <mergeCell ref="G26:M26"/>
    <mergeCell ref="E27:F27"/>
    <mergeCell ref="G27:M27"/>
    <mergeCell ref="E28:F28"/>
    <mergeCell ref="G28:M28"/>
    <mergeCell ref="E29:F29"/>
    <mergeCell ref="G29:I29"/>
    <mergeCell ref="K29:M29"/>
    <mergeCell ref="B31:C31"/>
    <mergeCell ref="F31:M31"/>
    <mergeCell ref="B32:C32"/>
    <mergeCell ref="F32:M32"/>
    <mergeCell ref="B33:C33"/>
    <mergeCell ref="F33:M33"/>
    <mergeCell ref="B34:C34"/>
    <mergeCell ref="F34:M34"/>
    <mergeCell ref="J36:K36"/>
    <mergeCell ref="H42:I42"/>
    <mergeCell ref="I45:M45"/>
    <mergeCell ref="E51:F51"/>
    <mergeCell ref="G51:M51"/>
    <mergeCell ref="E52:F52"/>
    <mergeCell ref="G52:M52"/>
    <mergeCell ref="E53:F53"/>
    <mergeCell ref="G53:M53"/>
    <mergeCell ref="E54:F54"/>
    <mergeCell ref="G54:I54"/>
    <mergeCell ref="K54:M54"/>
    <mergeCell ref="B56:C56"/>
    <mergeCell ref="F56:M56"/>
    <mergeCell ref="B57:C57"/>
    <mergeCell ref="F57:M57"/>
    <mergeCell ref="B58:C58"/>
    <mergeCell ref="F58:M58"/>
    <mergeCell ref="B59:C59"/>
    <mergeCell ref="F59:M59"/>
    <mergeCell ref="J61:K61"/>
    <mergeCell ref="H67:I67"/>
    <mergeCell ref="I70:M70"/>
    <mergeCell ref="E75:F75"/>
    <mergeCell ref="G75:M75"/>
    <mergeCell ref="E76:F76"/>
    <mergeCell ref="G76:M76"/>
    <mergeCell ref="E77:F77"/>
    <mergeCell ref="G77:M77"/>
    <mergeCell ref="E78:F78"/>
    <mergeCell ref="G78:I78"/>
    <mergeCell ref="K78:M78"/>
    <mergeCell ref="B80:C80"/>
    <mergeCell ref="F80:M80"/>
    <mergeCell ref="B81:C81"/>
    <mergeCell ref="F81:M81"/>
    <mergeCell ref="B82:C82"/>
    <mergeCell ref="F82:M82"/>
    <mergeCell ref="B83:C83"/>
    <mergeCell ref="F83:M83"/>
    <mergeCell ref="J85:K85"/>
    <mergeCell ref="H91:I91"/>
    <mergeCell ref="I94:M94"/>
    <mergeCell ref="E100:F100"/>
    <mergeCell ref="G100:M100"/>
    <mergeCell ref="E101:F101"/>
    <mergeCell ref="G101:M101"/>
    <mergeCell ref="E102:F102"/>
    <mergeCell ref="G102:M102"/>
    <mergeCell ref="E103:F103"/>
    <mergeCell ref="G103:I103"/>
    <mergeCell ref="K103:M103"/>
    <mergeCell ref="B105:C105"/>
    <mergeCell ref="F105:M105"/>
    <mergeCell ref="B106:C106"/>
    <mergeCell ref="F106:M106"/>
    <mergeCell ref="B107:C107"/>
    <mergeCell ref="F107:M107"/>
    <mergeCell ref="B108:C108"/>
    <mergeCell ref="F108:M108"/>
    <mergeCell ref="J110:K110"/>
    <mergeCell ref="H116:I116"/>
    <mergeCell ref="I119:M119"/>
    <mergeCell ref="E125:F125"/>
    <mergeCell ref="G125:M125"/>
    <mergeCell ref="E126:F126"/>
    <mergeCell ref="G126:M126"/>
    <mergeCell ref="E127:F127"/>
    <mergeCell ref="G127:M127"/>
    <mergeCell ref="E128:F128"/>
    <mergeCell ref="G128:I128"/>
    <mergeCell ref="K128:M128"/>
    <mergeCell ref="B130:C130"/>
    <mergeCell ref="F130:M130"/>
    <mergeCell ref="B131:C131"/>
    <mergeCell ref="F131:M131"/>
    <mergeCell ref="B132:C132"/>
    <mergeCell ref="F132:M132"/>
    <mergeCell ref="B133:C133"/>
    <mergeCell ref="F133:M133"/>
    <mergeCell ref="J135:K135"/>
    <mergeCell ref="H141:I141"/>
    <mergeCell ref="I144:M144"/>
    <mergeCell ref="E150:F150"/>
    <mergeCell ref="G150:M150"/>
    <mergeCell ref="E151:F151"/>
    <mergeCell ref="G151:M151"/>
    <mergeCell ref="E152:F152"/>
    <mergeCell ref="G152:M152"/>
    <mergeCell ref="E153:F153"/>
    <mergeCell ref="G153:I153"/>
    <mergeCell ref="K153:M153"/>
    <mergeCell ref="B155:C155"/>
    <mergeCell ref="F155:M155"/>
    <mergeCell ref="B156:C156"/>
    <mergeCell ref="F156:M156"/>
    <mergeCell ref="I169:M169"/>
    <mergeCell ref="B157:C157"/>
    <mergeCell ref="F157:M157"/>
    <mergeCell ref="B158:C158"/>
    <mergeCell ref="F158:M158"/>
    <mergeCell ref="J160:K160"/>
    <mergeCell ref="H166:I166"/>
  </mergeCells>
  <printOptions/>
  <pageMargins left="0.7" right="0.7" top="0.75" bottom="0.75" header="0.3" footer="0.3"/>
  <pageSetup fitToHeight="0" fitToWidth="1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4.140625" style="0" customWidth="1"/>
    <col min="2" max="2" width="7.42187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9" max="9" width="9.14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245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246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 customHeight="1">
      <c r="A7" s="15" t="s">
        <v>10</v>
      </c>
      <c r="B7" s="15" t="s">
        <v>247</v>
      </c>
      <c r="C7" s="15" t="s">
        <v>13</v>
      </c>
      <c r="D7" s="15" t="s">
        <v>13</v>
      </c>
      <c r="E7" s="15"/>
      <c r="F7" s="15"/>
      <c r="G7" s="15"/>
      <c r="H7" s="15" t="s">
        <v>10</v>
      </c>
      <c r="I7" s="16"/>
      <c r="J7" s="17"/>
    </row>
    <row r="8" spans="1:10" ht="14.25" customHeight="1">
      <c r="A8" s="15" t="s">
        <v>14</v>
      </c>
      <c r="B8" s="15" t="s">
        <v>248</v>
      </c>
      <c r="C8" s="15" t="s">
        <v>249</v>
      </c>
      <c r="D8" s="15" t="s">
        <v>117</v>
      </c>
      <c r="E8" s="15"/>
      <c r="F8" s="15"/>
      <c r="G8" s="15"/>
      <c r="H8" s="15" t="s">
        <v>14</v>
      </c>
      <c r="I8" s="16"/>
      <c r="J8" s="17"/>
    </row>
    <row r="9" spans="1:10" ht="14.25" customHeight="1">
      <c r="A9" s="15" t="s">
        <v>18</v>
      </c>
      <c r="B9" s="15" t="s">
        <v>250</v>
      </c>
      <c r="C9" s="15" t="s">
        <v>54</v>
      </c>
      <c r="D9" s="15" t="s">
        <v>54</v>
      </c>
      <c r="E9" s="15"/>
      <c r="F9" s="15"/>
      <c r="G9" s="15"/>
      <c r="H9" s="15" t="s">
        <v>22</v>
      </c>
      <c r="I9" s="16"/>
      <c r="J9" s="17"/>
    </row>
    <row r="10" spans="1:10" ht="14.25" customHeight="1">
      <c r="A10" s="15" t="s">
        <v>22</v>
      </c>
      <c r="B10" s="15" t="s">
        <v>251</v>
      </c>
      <c r="C10" s="15" t="s">
        <v>252</v>
      </c>
      <c r="D10" s="15" t="s">
        <v>117</v>
      </c>
      <c r="E10" s="15"/>
      <c r="F10" s="15"/>
      <c r="G10" s="15"/>
      <c r="H10" s="15" t="s">
        <v>18</v>
      </c>
      <c r="I10" s="16"/>
      <c r="J10" s="17"/>
    </row>
    <row r="11" spans="1:10" ht="15" customHeight="1">
      <c r="A11" s="18"/>
      <c r="B11" s="18"/>
      <c r="C11" s="19"/>
      <c r="D11" s="19"/>
      <c r="E11" s="19"/>
      <c r="F11" s="19"/>
      <c r="G11" s="19"/>
      <c r="H11" s="19"/>
      <c r="I11" s="20"/>
      <c r="J11" s="20"/>
    </row>
    <row r="12" spans="1:10" ht="14.25" customHeight="1">
      <c r="A12" s="17"/>
      <c r="B12" s="21"/>
      <c r="C12" s="15"/>
      <c r="D12" s="15" t="s">
        <v>23</v>
      </c>
      <c r="E12" s="15" t="s">
        <v>24</v>
      </c>
      <c r="F12" s="15" t="s">
        <v>25</v>
      </c>
      <c r="G12" s="15" t="s">
        <v>26</v>
      </c>
      <c r="H12" s="15" t="s">
        <v>27</v>
      </c>
      <c r="I12" s="15" t="s">
        <v>28</v>
      </c>
      <c r="J12" s="15" t="s">
        <v>29</v>
      </c>
    </row>
    <row r="13" spans="1:10" ht="14.25" customHeight="1">
      <c r="A13" s="17"/>
      <c r="B13" s="21"/>
      <c r="C13" s="15" t="s">
        <v>30</v>
      </c>
      <c r="D13" s="15"/>
      <c r="E13" s="15"/>
      <c r="F13" s="15"/>
      <c r="G13" s="15"/>
      <c r="H13" s="15"/>
      <c r="I13" s="15" t="s">
        <v>282</v>
      </c>
      <c r="J13" s="15" t="s">
        <v>22</v>
      </c>
    </row>
    <row r="14" spans="1:10" ht="14.25" customHeight="1">
      <c r="A14" s="17"/>
      <c r="B14" s="21"/>
      <c r="C14" s="15" t="s">
        <v>86</v>
      </c>
      <c r="D14" s="15"/>
      <c r="E14" s="15"/>
      <c r="F14" s="15"/>
      <c r="G14" s="15"/>
      <c r="H14" s="15"/>
      <c r="I14" s="15" t="s">
        <v>282</v>
      </c>
      <c r="J14" s="15" t="s">
        <v>18</v>
      </c>
    </row>
    <row r="15" spans="1:10" ht="14.25" customHeight="1">
      <c r="A15" s="17"/>
      <c r="B15" s="21"/>
      <c r="C15" s="15" t="s">
        <v>87</v>
      </c>
      <c r="D15" s="15"/>
      <c r="E15" s="15"/>
      <c r="F15" s="15"/>
      <c r="G15" s="15"/>
      <c r="H15" s="15"/>
      <c r="I15" s="15" t="s">
        <v>282</v>
      </c>
      <c r="J15" s="15" t="s">
        <v>14</v>
      </c>
    </row>
    <row r="16" spans="1:10" ht="14.25" customHeight="1">
      <c r="A16" s="17"/>
      <c r="B16" s="21"/>
      <c r="C16" s="15" t="s">
        <v>31</v>
      </c>
      <c r="D16" s="15"/>
      <c r="E16" s="15"/>
      <c r="F16" s="15"/>
      <c r="G16" s="15"/>
      <c r="H16" s="15"/>
      <c r="I16" s="15" t="s">
        <v>282</v>
      </c>
      <c r="J16" s="15" t="s">
        <v>22</v>
      </c>
    </row>
    <row r="17" spans="1:10" ht="14.25" customHeight="1">
      <c r="A17" s="17"/>
      <c r="B17" s="21"/>
      <c r="C17" s="15" t="s">
        <v>32</v>
      </c>
      <c r="D17" s="15"/>
      <c r="E17" s="15"/>
      <c r="F17" s="15"/>
      <c r="G17" s="15"/>
      <c r="H17" s="15"/>
      <c r="I17" s="15" t="s">
        <v>282</v>
      </c>
      <c r="J17" s="15" t="s">
        <v>18</v>
      </c>
    </row>
    <row r="18" spans="1:10" ht="14.25" customHeight="1">
      <c r="A18" s="17"/>
      <c r="B18" s="21"/>
      <c r="C18" s="15" t="s">
        <v>88</v>
      </c>
      <c r="D18" s="15"/>
      <c r="E18" s="15"/>
      <c r="F18" s="15"/>
      <c r="G18" s="15"/>
      <c r="H18" s="15"/>
      <c r="I18" s="15" t="s">
        <v>31</v>
      </c>
      <c r="J18" s="15" t="s">
        <v>10</v>
      </c>
    </row>
    <row r="19" spans="1:10" ht="15" customHeight="1">
      <c r="A19" s="17"/>
      <c r="B19" s="17"/>
      <c r="C19" s="18"/>
      <c r="D19" s="18"/>
      <c r="E19" s="22"/>
      <c r="F19" s="18"/>
      <c r="G19" s="18"/>
      <c r="H19" s="18"/>
      <c r="I19" s="18"/>
      <c r="J19" s="18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Jyrki Ylenius</dc:creator>
  <cp:keywords/>
  <dc:description/>
  <cp:lastModifiedBy>Jyrki Ylenius</cp:lastModifiedBy>
  <cp:lastPrinted>2019-11-24T13:25:23Z</cp:lastPrinted>
  <dcterms:created xsi:type="dcterms:W3CDTF">2019-11-23T08:45:31Z</dcterms:created>
  <dcterms:modified xsi:type="dcterms:W3CDTF">2019-11-24T15:21:37Z</dcterms:modified>
  <cp:category/>
  <cp:version/>
  <cp:contentType/>
  <cp:contentStatus/>
</cp:coreProperties>
</file>